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7520" windowHeight="8955"/>
  </bookViews>
  <sheets>
    <sheet name="Сумма" sheetId="1" r:id="rId1"/>
    <sheet name="Работы" sheetId="2" r:id="rId2"/>
  </sheets>
  <calcPr calcId="124519" fullPrecision="0"/>
</workbook>
</file>

<file path=xl/calcChain.xml><?xml version="1.0" encoding="utf-8"?>
<calcChain xmlns="http://schemas.openxmlformats.org/spreadsheetml/2006/main">
  <c r="F48" i="2"/>
  <c r="F49" s="1"/>
  <c r="F39"/>
  <c r="F34"/>
  <c r="F24"/>
  <c r="F20"/>
  <c r="F15"/>
  <c r="F13"/>
  <c r="K12"/>
  <c r="H34" i="1"/>
  <c r="D32"/>
  <c r="D34" s="1"/>
  <c r="F31"/>
  <c r="K31"/>
  <c r="E31" l="1"/>
  <c r="C31" s="1"/>
  <c r="F34"/>
  <c r="O33" l="1"/>
  <c r="C32"/>
  <c r="M32" s="1"/>
  <c r="M34" s="1"/>
  <c r="N33"/>
  <c r="L33"/>
  <c r="D33"/>
  <c r="D35" s="1"/>
  <c r="L32"/>
  <c r="M33"/>
  <c r="N32"/>
  <c r="N34" s="1"/>
  <c r="O32"/>
  <c r="O34" s="1"/>
  <c r="H33"/>
  <c r="H35" s="1"/>
  <c r="J33"/>
  <c r="J35" s="1"/>
  <c r="G33"/>
  <c r="I33"/>
  <c r="I35" s="1"/>
  <c r="I32"/>
  <c r="J32"/>
  <c r="H32"/>
  <c r="B33" l="1"/>
  <c r="G32"/>
  <c r="K32"/>
  <c r="K33"/>
  <c r="O35"/>
  <c r="G35"/>
  <c r="F35" s="1"/>
  <c r="F33"/>
  <c r="L34"/>
  <c r="N35"/>
  <c r="M35"/>
  <c r="F32"/>
  <c r="E32" s="1"/>
  <c r="K34" l="1"/>
  <c r="E34" s="1"/>
  <c r="C34" s="1"/>
  <c r="L35"/>
  <c r="E33"/>
  <c r="C35" l="1"/>
  <c r="K35"/>
  <c r="E35" s="1"/>
</calcChain>
</file>

<file path=xl/sharedStrings.xml><?xml version="1.0" encoding="utf-8"?>
<sst xmlns="http://schemas.openxmlformats.org/spreadsheetml/2006/main" count="105" uniqueCount="78">
  <si>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</si>
  <si>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</si>
  <si>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</si>
  <si>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</si>
  <si>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</si>
  <si>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</si>
  <si>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</si>
  <si>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</si>
  <si>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</si>
  <si>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</si>
  <si>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</si>
  <si>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</si>
  <si>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</si>
  <si>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</si>
  <si>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Начальник ПТО</t>
  </si>
  <si>
    <t>Месяц</t>
  </si>
  <si>
    <t>Вид работ</t>
  </si>
  <si>
    <t>Кол-во</t>
  </si>
  <si>
    <t>Всего:</t>
  </si>
  <si>
    <t xml:space="preserve">Благоустройство </t>
  </si>
  <si>
    <t>Сантехнические работы</t>
  </si>
  <si>
    <t>Электротехнические работы</t>
  </si>
  <si>
    <t>ИТОГО:</t>
  </si>
  <si>
    <t>План</t>
  </si>
  <si>
    <t>Ед. изм.</t>
  </si>
  <si>
    <t>Сумма,руб</t>
  </si>
  <si>
    <t>Общестроительные работы</t>
  </si>
  <si>
    <t>Р.В. Федорова</t>
  </si>
  <si>
    <t>Плановое начисление за 2015 год,  руб.</t>
  </si>
  <si>
    <t>Фактическая оплата за  2015 год,  руб.</t>
  </si>
  <si>
    <t>Фактическое выполнение за 2015 год, руб.</t>
  </si>
  <si>
    <t>Содержание общего имущества</t>
  </si>
  <si>
    <t>Требование пожарной безопасности</t>
  </si>
  <si>
    <t>Улица Дзержинского, дом 31</t>
  </si>
  <si>
    <t>Главный энергетик</t>
  </si>
  <si>
    <t>С.А. Глебов</t>
  </si>
  <si>
    <t xml:space="preserve">Перечень выполненных работ </t>
  </si>
  <si>
    <t>за 2015г.</t>
  </si>
  <si>
    <r>
      <t xml:space="preserve">ул. Дзержинского, д.31 -  </t>
    </r>
    <r>
      <rPr>
        <b/>
        <sz val="20"/>
        <color indexed="10"/>
        <rFont val="Arial Cyr"/>
        <charset val="204"/>
      </rPr>
      <t>ООО "Статус 2"</t>
    </r>
  </si>
  <si>
    <t>Примечание</t>
  </si>
  <si>
    <t>Техническое обслуживание</t>
  </si>
  <si>
    <t>март</t>
  </si>
  <si>
    <t>Уборка снега с кровли  вручную</t>
  </si>
  <si>
    <t>м3</t>
  </si>
  <si>
    <t>июнь</t>
  </si>
  <si>
    <t>Установка инфор-ых щитов</t>
  </si>
  <si>
    <t>шт</t>
  </si>
  <si>
    <t>август</t>
  </si>
  <si>
    <t>Востановление системы ТС</t>
  </si>
  <si>
    <t>м</t>
  </si>
  <si>
    <t>ноябрь</t>
  </si>
  <si>
    <t>Механизированная уборка территории</t>
  </si>
  <si>
    <t>тр</t>
  </si>
  <si>
    <t>июль</t>
  </si>
  <si>
    <t>Установка крана ф 15 мм</t>
  </si>
  <si>
    <t>декабрь</t>
  </si>
  <si>
    <t>Прочистка системы канализации</t>
  </si>
  <si>
    <t>Окраска лавочек</t>
  </si>
  <si>
    <t>м2</t>
  </si>
  <si>
    <t>Покос травы</t>
  </si>
  <si>
    <t>апрель</t>
  </si>
  <si>
    <t>Прочистка труб</t>
  </si>
  <si>
    <t>Восстановление системы ТС</t>
  </si>
  <si>
    <t>октябрь</t>
  </si>
  <si>
    <t>Запуск отопления</t>
  </si>
  <si>
    <t>Замена ламп накаливания ЛОН Е27 40W</t>
  </si>
  <si>
    <t>шт.</t>
  </si>
  <si>
    <t>Замена ламп энергосберегающих GAUS</t>
  </si>
  <si>
    <t>Отчет Управляющей компании ООО " Статус2"  по выполнению работ по содержанию и текущему ремонту жилого фонда, 2015г.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</si>
  <si>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</si>
  <si>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</si>
  <si>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</si>
  <si>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</si>
  <si>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</si>
  <si>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</si>
  <si>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</si>
  <si>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</si>
  <si>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ПРОСРОЧЕННАЯ ЗАДОЛЖЕННОСТЬ  ПО ОПЛАТЕ ЖКУ
на 01.01.2016г. составляет:</t>
  </si>
</sst>
</file>

<file path=xl/styles.xml><?xml version="1.0" encoding="utf-8"?>
<styleSheet xmlns="http://schemas.openxmlformats.org/spreadsheetml/2006/main">
  <numFmts count="7">
    <numFmt numFmtId="164" formatCode="0.0"/>
    <numFmt numFmtId="165" formatCode="#,##0;[Red]#,##0"/>
    <numFmt numFmtId="166" formatCode="#,##0_р_.;[Red]#,##0_р_."/>
    <numFmt numFmtId="167" formatCode="#,##0_р_."/>
    <numFmt numFmtId="168" formatCode="#,##0.0;[Red]#,##0.0"/>
    <numFmt numFmtId="169" formatCode="#,##0.00_р_."/>
    <numFmt numFmtId="170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20"/>
      <name val="Arial Cyr"/>
      <charset val="204"/>
    </font>
    <font>
      <b/>
      <sz val="20"/>
      <color indexed="10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 Cyr"/>
      <charset val="204"/>
    </font>
    <font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0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 vertical="center"/>
    </xf>
    <xf numFmtId="0" fontId="8" fillId="0" borderId="1" xfId="0" applyFont="1" applyFill="1" applyBorder="1" applyAlignment="1"/>
    <xf numFmtId="164" fontId="2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11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11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9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/>
    <xf numFmtId="164" fontId="2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1" fillId="0" borderId="24" xfId="0" applyNumberFormat="1" applyFont="1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11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8" fontId="9" fillId="0" borderId="6" xfId="0" applyNumberFormat="1" applyFont="1" applyFill="1" applyBorder="1" applyAlignment="1">
      <alignment horizontal="center" vertical="center"/>
    </xf>
    <xf numFmtId="165" fontId="11" fillId="0" borderId="30" xfId="0" applyNumberFormat="1" applyFont="1" applyBorder="1" applyAlignment="1">
      <alignment horizontal="center" vertical="center"/>
    </xf>
    <xf numFmtId="166" fontId="11" fillId="0" borderId="30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" fontId="11" fillId="0" borderId="3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67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/>
    </xf>
    <xf numFmtId="2" fontId="2" fillId="3" borderId="28" xfId="0" applyNumberFormat="1" applyFont="1" applyFill="1" applyBorder="1" applyAlignment="1">
      <alignment horizontal="center"/>
    </xf>
    <xf numFmtId="2" fontId="2" fillId="3" borderId="29" xfId="0" applyNumberFormat="1" applyFont="1" applyFill="1" applyBorder="1" applyAlignment="1">
      <alignment horizontal="center"/>
    </xf>
    <xf numFmtId="0" fontId="2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1" fillId="3" borderId="11" xfId="0" applyNumberFormat="1" applyFont="1" applyFill="1" applyBorder="1" applyAlignment="1">
      <alignment horizontal="center" vertical="center"/>
    </xf>
    <xf numFmtId="165" fontId="11" fillId="3" borderId="31" xfId="0" applyNumberFormat="1" applyFont="1" applyFill="1" applyBorder="1" applyAlignment="1">
      <alignment horizontal="center" vertical="center"/>
    </xf>
    <xf numFmtId="165" fontId="11" fillId="3" borderId="24" xfId="0" applyNumberFormat="1" applyFont="1" applyFill="1" applyBorder="1" applyAlignment="1">
      <alignment horizontal="center" vertical="center"/>
    </xf>
    <xf numFmtId="165" fontId="11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8" fontId="9" fillId="5" borderId="6" xfId="0" applyNumberFormat="1" applyFont="1" applyFill="1" applyBorder="1" applyAlignment="1">
      <alignment horizontal="center" vertical="center"/>
    </xf>
    <xf numFmtId="165" fontId="11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1" fillId="5" borderId="30" xfId="0" applyNumberFormat="1" applyFont="1" applyFill="1" applyBorder="1" applyAlignment="1">
      <alignment horizontal="center" vertical="center"/>
    </xf>
    <xf numFmtId="165" fontId="11" fillId="5" borderId="9" xfId="0" applyNumberFormat="1" applyFont="1" applyFill="1" applyBorder="1" applyAlignment="1">
      <alignment horizontal="center" vertical="center"/>
    </xf>
    <xf numFmtId="165" fontId="11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7" fontId="4" fillId="0" borderId="29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167" fontId="4" fillId="0" borderId="2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textRotation="90" wrapText="1"/>
    </xf>
    <xf numFmtId="0" fontId="20" fillId="0" borderId="47" xfId="0" applyFont="1" applyBorder="1" applyAlignment="1">
      <alignment horizontal="center" vertical="center"/>
    </xf>
    <xf numFmtId="0" fontId="21" fillId="0" borderId="14" xfId="0" applyFont="1" applyBorder="1" applyAlignment="1">
      <alignment vertical="top" wrapText="1"/>
    </xf>
    <xf numFmtId="0" fontId="21" fillId="0" borderId="14" xfId="0" applyFont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21" fillId="0" borderId="9" xfId="0" applyFont="1" applyBorder="1" applyAlignment="1">
      <alignment vertical="top" wrapText="1"/>
    </xf>
    <xf numFmtId="0" fontId="21" fillId="0" borderId="9" xfId="0" applyFont="1" applyBorder="1" applyAlignment="1">
      <alignment horizontal="center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167" fontId="4" fillId="0" borderId="9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1" fillId="0" borderId="39" xfId="0" applyFont="1" applyBorder="1" applyAlignment="1">
      <alignment vertical="top" wrapText="1"/>
    </xf>
    <xf numFmtId="0" fontId="21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167" fontId="4" fillId="0" borderId="39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22" fillId="0" borderId="9" xfId="0" applyFont="1" applyBorder="1" applyAlignment="1">
      <alignment vertical="center"/>
    </xf>
    <xf numFmtId="0" fontId="16" fillId="0" borderId="9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0" xfId="0" applyNumberFormat="1"/>
    <xf numFmtId="0" fontId="4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67" fontId="15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2" fillId="0" borderId="39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167" fontId="15" fillId="0" borderId="39" xfId="0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22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 textRotation="90" wrapText="1"/>
    </xf>
    <xf numFmtId="0" fontId="22" fillId="4" borderId="39" xfId="0" applyFont="1" applyFill="1" applyBorder="1" applyAlignment="1">
      <alignment horizontal="left" vertical="center"/>
    </xf>
    <xf numFmtId="0" fontId="15" fillId="0" borderId="50" xfId="0" applyFont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/>
    </xf>
    <xf numFmtId="0" fontId="0" fillId="4" borderId="50" xfId="0" applyFill="1" applyBorder="1"/>
    <xf numFmtId="0" fontId="0" fillId="4" borderId="49" xfId="0" applyFill="1" applyBorder="1"/>
    <xf numFmtId="0" fontId="0" fillId="4" borderId="0" xfId="0" applyFill="1"/>
    <xf numFmtId="0" fontId="4" fillId="4" borderId="8" xfId="0" applyFont="1" applyFill="1" applyBorder="1" applyAlignment="1">
      <alignment horizontal="center" vertical="center" textRotation="90" wrapText="1"/>
    </xf>
    <xf numFmtId="0" fontId="22" fillId="4" borderId="51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vertical="top" wrapText="1"/>
    </xf>
    <xf numFmtId="0" fontId="21" fillId="0" borderId="9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0" fillId="4" borderId="52" xfId="0" applyFill="1" applyBorder="1"/>
    <xf numFmtId="0" fontId="22" fillId="4" borderId="9" xfId="0" applyFont="1" applyFill="1" applyBorder="1" applyAlignment="1">
      <alignment horizontal="left" vertical="center"/>
    </xf>
    <xf numFmtId="0" fontId="16" fillId="0" borderId="39" xfId="0" applyFont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/>
    </xf>
    <xf numFmtId="0" fontId="0" fillId="4" borderId="10" xfId="0" applyFill="1" applyBorder="1"/>
    <xf numFmtId="0" fontId="4" fillId="4" borderId="13" xfId="0" applyFont="1" applyFill="1" applyBorder="1" applyAlignment="1">
      <alignment horizontal="center" vertical="center" textRotation="90" wrapText="1"/>
    </xf>
    <xf numFmtId="0" fontId="22" fillId="4" borderId="14" xfId="0" applyFont="1" applyFill="1" applyBorder="1" applyAlignment="1">
      <alignment horizontal="left" vertical="center"/>
    </xf>
    <xf numFmtId="0" fontId="16" fillId="4" borderId="14" xfId="0" applyFont="1" applyFill="1" applyBorder="1" applyAlignment="1">
      <alignment wrapText="1"/>
    </xf>
    <xf numFmtId="0" fontId="0" fillId="4" borderId="14" xfId="0" applyFill="1" applyBorder="1" applyAlignment="1">
      <alignment horizontal="center" vertical="center"/>
    </xf>
    <xf numFmtId="167" fontId="0" fillId="4" borderId="14" xfId="0" applyNumberForma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4" fillId="4" borderId="23" xfId="0" applyFont="1" applyFill="1" applyBorder="1" applyAlignment="1">
      <alignment horizontal="center" vertical="center" textRotation="90" wrapText="1"/>
    </xf>
    <xf numFmtId="0" fontId="22" fillId="4" borderId="24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167" fontId="15" fillId="3" borderId="24" xfId="0" applyNumberFormat="1" applyFont="1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15" fillId="4" borderId="50" xfId="0" applyFont="1" applyFill="1" applyBorder="1" applyAlignment="1">
      <alignment horizontal="center" wrapText="1"/>
    </xf>
    <xf numFmtId="167" fontId="0" fillId="4" borderId="50" xfId="0" applyNumberFormat="1" applyFill="1" applyBorder="1" applyAlignment="1">
      <alignment vertical="center"/>
    </xf>
    <xf numFmtId="0" fontId="0" fillId="4" borderId="49" xfId="0" applyFill="1" applyBorder="1" applyAlignment="1">
      <alignment vertical="center"/>
    </xf>
    <xf numFmtId="0" fontId="22" fillId="4" borderId="53" xfId="0" applyFont="1" applyFill="1" applyBorder="1" applyAlignment="1">
      <alignment horizontal="left" vertical="center"/>
    </xf>
    <xf numFmtId="0" fontId="21" fillId="0" borderId="14" xfId="0" applyFont="1" applyBorder="1" applyAlignment="1">
      <alignment vertical="center" wrapText="1"/>
    </xf>
    <xf numFmtId="4" fontId="23" fillId="0" borderId="14" xfId="0" applyNumberFormat="1" applyFont="1" applyBorder="1" applyAlignment="1">
      <alignment horizontal="center" vertical="center"/>
    </xf>
    <xf numFmtId="0" fontId="0" fillId="4" borderId="52" xfId="0" applyFill="1" applyBorder="1" applyAlignment="1">
      <alignment vertical="center"/>
    </xf>
    <xf numFmtId="0" fontId="21" fillId="0" borderId="9" xfId="0" applyFont="1" applyBorder="1" applyAlignment="1">
      <alignment vertical="center" wrapText="1"/>
    </xf>
    <xf numFmtId="4" fontId="8" fillId="4" borderId="9" xfId="0" applyNumberFormat="1" applyFont="1" applyFill="1" applyBorder="1" applyAlignment="1">
      <alignment horizontal="center" vertical="center" wrapText="1"/>
    </xf>
    <xf numFmtId="0" fontId="0" fillId="4" borderId="54" xfId="0" applyFill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67" fontId="15" fillId="3" borderId="17" xfId="0" applyNumberFormat="1" applyFont="1" applyFill="1" applyBorder="1" applyAlignment="1">
      <alignment vertical="center"/>
    </xf>
    <xf numFmtId="0" fontId="15" fillId="0" borderId="39" xfId="0" applyFont="1" applyBorder="1" applyAlignment="1">
      <alignment horizontal="center" vertical="center" wrapText="1"/>
    </xf>
    <xf numFmtId="167" fontId="0" fillId="0" borderId="39" xfId="0" applyNumberFormat="1" applyBorder="1" applyAlignment="1">
      <alignment vertical="center"/>
    </xf>
    <xf numFmtId="0" fontId="4" fillId="0" borderId="13" xfId="0" applyFont="1" applyBorder="1" applyAlignment="1">
      <alignment horizontal="center" vertical="center" textRotation="90" wrapText="1"/>
    </xf>
    <xf numFmtId="0" fontId="22" fillId="4" borderId="9" xfId="0" applyFont="1" applyFill="1" applyBorder="1" applyAlignment="1">
      <alignment vertical="center"/>
    </xf>
    <xf numFmtId="0" fontId="19" fillId="0" borderId="50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/>
    </xf>
    <xf numFmtId="3" fontId="22" fillId="4" borderId="14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2" fillId="4" borderId="51" xfId="0" applyFont="1" applyFill="1" applyBorder="1" applyAlignment="1">
      <alignment vertical="center"/>
    </xf>
    <xf numFmtId="0" fontId="24" fillId="0" borderId="14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4" fontId="25" fillId="4" borderId="14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  <xf numFmtId="1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vertical="top" wrapText="1"/>
    </xf>
    <xf numFmtId="0" fontId="22" fillId="4" borderId="39" xfId="0" applyFont="1" applyFill="1" applyBorder="1" applyAlignment="1">
      <alignment horizontal="center" vertical="center"/>
    </xf>
    <xf numFmtId="3" fontId="22" fillId="4" borderId="39" xfId="0" applyNumberFormat="1" applyFont="1" applyFill="1" applyBorder="1" applyAlignment="1">
      <alignment vertical="center"/>
    </xf>
    <xf numFmtId="0" fontId="22" fillId="4" borderId="9" xfId="0" applyFont="1" applyFill="1" applyBorder="1" applyAlignment="1">
      <alignment horizontal="center" vertical="center"/>
    </xf>
    <xf numFmtId="3" fontId="22" fillId="4" borderId="9" xfId="0" applyNumberFormat="1" applyFont="1" applyFill="1" applyBorder="1" applyAlignment="1">
      <alignment vertical="center"/>
    </xf>
    <xf numFmtId="0" fontId="22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69" fontId="15" fillId="3" borderId="14" xfId="0" applyNumberFormat="1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7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21" fillId="0" borderId="9" xfId="0" applyFont="1" applyBorder="1" applyAlignment="1">
      <alignment wrapText="1"/>
    </xf>
    <xf numFmtId="0" fontId="21" fillId="0" borderId="9" xfId="0" applyFont="1" applyBorder="1" applyAlignment="1">
      <alignment horizontal="center" wrapText="1"/>
    </xf>
    <xf numFmtId="0" fontId="0" fillId="0" borderId="55" xfId="0" applyBorder="1" applyAlignment="1">
      <alignment vertical="center"/>
    </xf>
    <xf numFmtId="0" fontId="21" fillId="0" borderId="14" xfId="0" applyFont="1" applyBorder="1" applyAlignment="1">
      <alignment horizontal="center" wrapText="1"/>
    </xf>
    <xf numFmtId="0" fontId="4" fillId="0" borderId="56" xfId="0" applyFont="1" applyBorder="1" applyAlignment="1">
      <alignment horizontal="center" vertical="center" textRotation="90" wrapText="1"/>
    </xf>
    <xf numFmtId="0" fontId="22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7" fontId="0" fillId="0" borderId="50" xfId="0" applyNumberForma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15" fillId="0" borderId="24" xfId="0" applyFont="1" applyBorder="1" applyAlignment="1">
      <alignment horizontal="center" vertical="center"/>
    </xf>
    <xf numFmtId="4" fontId="15" fillId="3" borderId="24" xfId="0" applyNumberFormat="1" applyFont="1" applyFill="1" applyBorder="1" applyAlignment="1">
      <alignment vertical="center"/>
    </xf>
    <xf numFmtId="0" fontId="22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167" fontId="15" fillId="0" borderId="9" xfId="0" applyNumberFormat="1" applyFont="1" applyBorder="1" applyAlignment="1">
      <alignment vertical="center"/>
    </xf>
    <xf numFmtId="167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" fontId="15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167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5" fillId="0" borderId="0" xfId="0" applyFont="1" applyAlignment="1"/>
    <xf numFmtId="0" fontId="26" fillId="0" borderId="0" xfId="0" applyFont="1" applyAlignment="1">
      <alignment horizontal="left"/>
    </xf>
    <xf numFmtId="0" fontId="9" fillId="0" borderId="0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9" fontId="2" fillId="0" borderId="36" xfId="0" applyNumberFormat="1" applyFont="1" applyBorder="1" applyAlignment="1">
      <alignment horizontal="center" vertical="center"/>
    </xf>
    <xf numFmtId="3" fontId="9" fillId="0" borderId="36" xfId="0" applyNumberFormat="1" applyFont="1" applyFill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textRotation="90" wrapText="1"/>
      <protection locked="0"/>
    </xf>
    <xf numFmtId="0" fontId="9" fillId="0" borderId="36" xfId="0" applyFont="1" applyFill="1" applyBorder="1" applyAlignment="1" applyProtection="1">
      <alignment horizontal="center" vertical="center" textRotation="90" wrapText="1"/>
      <protection locked="0"/>
    </xf>
    <xf numFmtId="0" fontId="9" fillId="0" borderId="33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2" fontId="12" fillId="0" borderId="9" xfId="0" applyNumberFormat="1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/>
    </xf>
    <xf numFmtId="0" fontId="22" fillId="4" borderId="39" xfId="0" applyFont="1" applyFill="1" applyBorder="1" applyAlignment="1">
      <alignment horizontal="center" vertical="center"/>
    </xf>
    <xf numFmtId="4" fontId="25" fillId="4" borderId="9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6" borderId="40" xfId="0" applyFont="1" applyFill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/>
    </xf>
    <xf numFmtId="0" fontId="17" fillId="6" borderId="4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workbookViewId="0">
      <selection activeCell="C34" sqref="C34"/>
    </sheetView>
  </sheetViews>
  <sheetFormatPr defaultRowHeight="12.75"/>
  <cols>
    <col min="1" max="1" width="22.140625" style="1" customWidth="1"/>
    <col min="2" max="2" width="8.42578125" style="1" customWidth="1"/>
    <col min="3" max="3" width="9.85546875" style="1" customWidth="1"/>
    <col min="4" max="4" width="9.140625" style="1"/>
    <col min="5" max="5" width="9.42578125" style="1" customWidth="1"/>
    <col min="6" max="6" width="7.85546875" style="1" customWidth="1"/>
    <col min="7" max="7" width="10.42578125" style="1" customWidth="1"/>
    <col min="8" max="8" width="12.42578125" style="1" customWidth="1"/>
    <col min="9" max="9" width="10" style="1" customWidth="1"/>
    <col min="10" max="10" width="9.140625" style="1"/>
    <col min="11" max="11" width="10.425781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2" spans="1:15" ht="15.75">
      <c r="K2" s="305" t="s">
        <v>69</v>
      </c>
      <c r="L2" s="305"/>
      <c r="M2" s="305"/>
      <c r="N2" s="305"/>
    </row>
    <row r="3" spans="1:15" ht="15.75">
      <c r="K3" s="305" t="s">
        <v>70</v>
      </c>
      <c r="L3" s="305"/>
      <c r="M3" s="305"/>
      <c r="N3" s="305"/>
    </row>
    <row r="4" spans="1:15" ht="15.75">
      <c r="K4" s="305" t="s">
        <v>71</v>
      </c>
      <c r="L4" s="305"/>
      <c r="M4" s="305"/>
      <c r="N4" s="305"/>
    </row>
    <row r="7" spans="1:15" s="3" customFormat="1" ht="15.75">
      <c r="A7" s="304" t="s">
        <v>68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</row>
    <row r="8" spans="1:15" ht="18.75">
      <c r="A8" s="313" t="s">
        <v>33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</row>
    <row r="9" spans="1:15" ht="19.5" thickBot="1">
      <c r="A9" s="5" t="s">
        <v>0</v>
      </c>
      <c r="B9" s="4"/>
      <c r="C9" s="4"/>
      <c r="E9" s="6">
        <v>1430.2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7" customFormat="1" ht="14.25" customHeight="1">
      <c r="A10" s="314" t="s">
        <v>1</v>
      </c>
      <c r="B10" s="316" t="s">
        <v>2</v>
      </c>
      <c r="C10" s="319" t="s">
        <v>3</v>
      </c>
      <c r="D10" s="321" t="s">
        <v>4</v>
      </c>
      <c r="E10" s="319" t="s">
        <v>5</v>
      </c>
      <c r="F10" s="323" t="s">
        <v>6</v>
      </c>
      <c r="G10" s="325" t="s">
        <v>7</v>
      </c>
      <c r="H10" s="325"/>
      <c r="I10" s="325"/>
      <c r="J10" s="326"/>
      <c r="K10" s="323" t="s">
        <v>8</v>
      </c>
      <c r="L10" s="327" t="s">
        <v>7</v>
      </c>
      <c r="M10" s="327"/>
      <c r="N10" s="327"/>
      <c r="O10" s="328"/>
    </row>
    <row r="11" spans="1:15" s="7" customFormat="1" ht="37.5" customHeight="1">
      <c r="A11" s="315"/>
      <c r="B11" s="317"/>
      <c r="C11" s="320"/>
      <c r="D11" s="322"/>
      <c r="E11" s="320"/>
      <c r="F11" s="324"/>
      <c r="G11" s="329" t="s">
        <v>74</v>
      </c>
      <c r="H11" s="329" t="s">
        <v>75</v>
      </c>
      <c r="I11" s="329" t="s">
        <v>76</v>
      </c>
      <c r="J11" s="312" t="s">
        <v>9</v>
      </c>
      <c r="K11" s="324"/>
      <c r="L11" s="311" t="s">
        <v>31</v>
      </c>
      <c r="M11" s="335" t="s">
        <v>10</v>
      </c>
      <c r="N11" s="311" t="s">
        <v>32</v>
      </c>
      <c r="O11" s="312" t="s">
        <v>11</v>
      </c>
    </row>
    <row r="12" spans="1:15" s="7" customFormat="1" ht="44.25" customHeight="1" thickBot="1">
      <c r="A12" s="315"/>
      <c r="B12" s="318"/>
      <c r="C12" s="320"/>
      <c r="D12" s="322"/>
      <c r="E12" s="320"/>
      <c r="F12" s="324"/>
      <c r="G12" s="330"/>
      <c r="H12" s="330"/>
      <c r="I12" s="330"/>
      <c r="J12" s="312"/>
      <c r="K12" s="324"/>
      <c r="L12" s="311"/>
      <c r="M12" s="335"/>
      <c r="N12" s="311"/>
      <c r="O12" s="312"/>
    </row>
    <row r="13" spans="1:15" s="17" customFormat="1" ht="14.25" hidden="1" customHeight="1">
      <c r="A13" s="8"/>
      <c r="B13" s="9"/>
      <c r="C13" s="10"/>
      <c r="D13" s="11"/>
      <c r="E13" s="12"/>
      <c r="F13" s="13"/>
      <c r="G13" s="14"/>
      <c r="H13" s="14"/>
      <c r="I13" s="14"/>
      <c r="J13" s="14"/>
      <c r="K13" s="15"/>
      <c r="L13" s="14"/>
      <c r="M13" s="14"/>
      <c r="N13" s="14"/>
      <c r="O13" s="16"/>
    </row>
    <row r="14" spans="1:15" hidden="1">
      <c r="A14" s="18"/>
      <c r="B14" s="19"/>
      <c r="C14" s="20"/>
      <c r="D14" s="21"/>
      <c r="E14" s="22"/>
      <c r="F14" s="23"/>
      <c r="G14" s="24"/>
      <c r="H14" s="24"/>
      <c r="I14" s="24"/>
      <c r="J14" s="25"/>
      <c r="K14" s="26"/>
      <c r="L14" s="27"/>
      <c r="M14" s="27"/>
      <c r="N14" s="27"/>
      <c r="O14" s="28"/>
    </row>
    <row r="15" spans="1:15" hidden="1">
      <c r="A15" s="18"/>
      <c r="B15" s="29"/>
      <c r="C15" s="20"/>
      <c r="D15" s="21"/>
      <c r="E15" s="22"/>
      <c r="F15" s="23"/>
      <c r="G15" s="24"/>
      <c r="H15" s="24"/>
      <c r="I15" s="24"/>
      <c r="J15" s="25"/>
      <c r="K15" s="26"/>
      <c r="L15" s="24"/>
      <c r="M15" s="24"/>
      <c r="N15" s="24"/>
      <c r="O15" s="25"/>
    </row>
    <row r="16" spans="1:15" ht="13.5" hidden="1" thickBot="1">
      <c r="A16" s="30"/>
      <c r="B16" s="31"/>
      <c r="C16" s="32"/>
      <c r="D16" s="33"/>
      <c r="E16" s="34"/>
      <c r="F16" s="35"/>
      <c r="G16" s="36"/>
      <c r="H16" s="36"/>
      <c r="I16" s="36"/>
      <c r="J16" s="37"/>
      <c r="K16" s="38"/>
      <c r="L16" s="36"/>
      <c r="M16" s="36"/>
      <c r="N16" s="36"/>
      <c r="O16" s="37"/>
    </row>
    <row r="17" spans="1:15" s="50" customFormat="1" ht="13.5" hidden="1" thickBot="1">
      <c r="A17" s="39"/>
      <c r="B17" s="40"/>
      <c r="C17" s="41"/>
      <c r="D17" s="42"/>
      <c r="E17" s="43"/>
      <c r="F17" s="44"/>
      <c r="G17" s="45"/>
      <c r="H17" s="45"/>
      <c r="I17" s="45"/>
      <c r="J17" s="46"/>
      <c r="K17" s="47"/>
      <c r="L17" s="48"/>
      <c r="M17" s="48"/>
      <c r="N17" s="48"/>
      <c r="O17" s="49"/>
    </row>
    <row r="18" spans="1:15" hidden="1">
      <c r="A18" s="51"/>
      <c r="B18" s="52"/>
      <c r="C18" s="53"/>
      <c r="D18" s="54"/>
      <c r="E18" s="53"/>
      <c r="F18" s="53"/>
      <c r="G18" s="54"/>
      <c r="H18" s="54"/>
      <c r="I18" s="54"/>
      <c r="J18" s="54"/>
      <c r="K18" s="55"/>
      <c r="L18" s="56"/>
      <c r="M18" s="56"/>
      <c r="N18" s="56"/>
      <c r="O18" s="57"/>
    </row>
    <row r="19" spans="1:15" s="17" customFormat="1" ht="12.75" hidden="1" customHeight="1">
      <c r="A19" s="58"/>
      <c r="B19" s="59"/>
      <c r="C19" s="60"/>
      <c r="D19" s="61"/>
      <c r="E19" s="60"/>
      <c r="F19" s="62"/>
      <c r="G19" s="63"/>
      <c r="H19" s="63"/>
      <c r="I19" s="63"/>
      <c r="J19" s="64"/>
      <c r="K19" s="62"/>
      <c r="L19" s="63"/>
      <c r="M19" s="63"/>
      <c r="N19" s="63"/>
      <c r="O19" s="64"/>
    </row>
    <row r="20" spans="1:15" hidden="1">
      <c r="A20" s="18"/>
      <c r="B20" s="19"/>
      <c r="C20" s="65"/>
      <c r="D20" s="21"/>
      <c r="E20" s="65"/>
      <c r="F20" s="23"/>
      <c r="G20" s="24"/>
      <c r="H20" s="24"/>
      <c r="I20" s="24"/>
      <c r="J20" s="25"/>
      <c r="K20" s="26"/>
      <c r="L20" s="27"/>
      <c r="M20" s="27"/>
      <c r="N20" s="27"/>
      <c r="O20" s="28"/>
    </row>
    <row r="21" spans="1:15" hidden="1">
      <c r="A21" s="18"/>
      <c r="B21" s="29"/>
      <c r="C21" s="65"/>
      <c r="D21" s="21"/>
      <c r="E21" s="65"/>
      <c r="F21" s="23"/>
      <c r="G21" s="24"/>
      <c r="H21" s="24"/>
      <c r="I21" s="24"/>
      <c r="J21" s="25"/>
      <c r="K21" s="26"/>
      <c r="L21" s="24"/>
      <c r="M21" s="24"/>
      <c r="N21" s="24"/>
      <c r="O21" s="25"/>
    </row>
    <row r="22" spans="1:15" ht="13.5" hidden="1" thickBot="1">
      <c r="A22" s="30"/>
      <c r="B22" s="31"/>
      <c r="C22" s="66"/>
      <c r="D22" s="33"/>
      <c r="E22" s="66"/>
      <c r="F22" s="67"/>
      <c r="G22" s="68"/>
      <c r="H22" s="68"/>
      <c r="I22" s="68"/>
      <c r="J22" s="69"/>
      <c r="K22" s="70"/>
      <c r="L22" s="68"/>
      <c r="M22" s="68"/>
      <c r="N22" s="68"/>
      <c r="O22" s="69"/>
    </row>
    <row r="23" spans="1:15" ht="13.5" hidden="1" thickBot="1">
      <c r="A23" s="71"/>
      <c r="B23" s="72"/>
      <c r="C23" s="41"/>
      <c r="D23" s="42"/>
      <c r="E23" s="41"/>
      <c r="F23" s="73"/>
      <c r="G23" s="42"/>
      <c r="H23" s="42"/>
      <c r="I23" s="42"/>
      <c r="J23" s="74"/>
      <c r="K23" s="70"/>
      <c r="L23" s="75"/>
      <c r="M23" s="75"/>
      <c r="N23" s="75"/>
      <c r="O23" s="76"/>
    </row>
    <row r="24" spans="1:15" hidden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  <c r="L24" s="78"/>
      <c r="M24" s="78"/>
      <c r="N24" s="78"/>
      <c r="O24" s="80"/>
    </row>
    <row r="25" spans="1:15" hidden="1">
      <c r="A25" s="8"/>
      <c r="B25" s="9"/>
      <c r="C25" s="10"/>
      <c r="D25" s="11"/>
      <c r="E25" s="10"/>
      <c r="F25" s="13"/>
      <c r="G25" s="14"/>
      <c r="H25" s="14"/>
      <c r="I25" s="14"/>
      <c r="J25" s="14"/>
      <c r="K25" s="13"/>
      <c r="L25" s="14"/>
      <c r="M25" s="14"/>
      <c r="N25" s="14"/>
      <c r="O25" s="16"/>
    </row>
    <row r="26" spans="1:15" hidden="1">
      <c r="A26" s="18"/>
      <c r="B26" s="19"/>
      <c r="C26" s="65"/>
      <c r="D26" s="21"/>
      <c r="E26" s="65"/>
      <c r="F26" s="23"/>
      <c r="G26" s="24"/>
      <c r="H26" s="24"/>
      <c r="I26" s="24"/>
      <c r="J26" s="25"/>
      <c r="K26" s="26"/>
      <c r="L26" s="27"/>
      <c r="M26" s="27"/>
      <c r="N26" s="27"/>
      <c r="O26" s="28"/>
    </row>
    <row r="27" spans="1:15" ht="26.25" hidden="1" customHeight="1">
      <c r="A27" s="18"/>
      <c r="B27" s="29"/>
      <c r="C27" s="65"/>
      <c r="D27" s="21"/>
      <c r="E27" s="65"/>
      <c r="F27" s="23"/>
      <c r="G27" s="24"/>
      <c r="H27" s="24"/>
      <c r="I27" s="24"/>
      <c r="J27" s="25"/>
      <c r="K27" s="26"/>
      <c r="L27" s="24"/>
      <c r="M27" s="24"/>
      <c r="N27" s="24"/>
      <c r="O27" s="25"/>
    </row>
    <row r="28" spans="1:15" ht="13.5" hidden="1" thickBot="1">
      <c r="A28" s="30"/>
      <c r="B28" s="31"/>
      <c r="C28" s="66"/>
      <c r="D28" s="33"/>
      <c r="E28" s="66"/>
      <c r="F28" s="67"/>
      <c r="G28" s="68"/>
      <c r="H28" s="68"/>
      <c r="I28" s="68"/>
      <c r="J28" s="69"/>
      <c r="K28" s="70"/>
      <c r="L28" s="68"/>
      <c r="M28" s="68"/>
      <c r="N28" s="68"/>
      <c r="O28" s="69"/>
    </row>
    <row r="29" spans="1:15" ht="13.5" hidden="1" thickBot="1">
      <c r="A29" s="71"/>
      <c r="B29" s="72"/>
      <c r="C29" s="41"/>
      <c r="D29" s="42"/>
      <c r="E29" s="41"/>
      <c r="F29" s="73"/>
      <c r="G29" s="42"/>
      <c r="H29" s="42"/>
      <c r="I29" s="42"/>
      <c r="J29" s="74"/>
      <c r="K29" s="67"/>
      <c r="L29" s="75"/>
      <c r="M29" s="75"/>
      <c r="N29" s="75"/>
      <c r="O29" s="76"/>
    </row>
    <row r="30" spans="1:15" ht="13.5" thickBot="1">
      <c r="A30" s="77"/>
      <c r="B30" s="78"/>
      <c r="C30" s="78"/>
      <c r="D30" s="81"/>
      <c r="E30" s="78"/>
      <c r="F30" s="78"/>
      <c r="G30" s="78"/>
      <c r="H30" s="78"/>
      <c r="I30" s="78"/>
      <c r="J30" s="78"/>
      <c r="K30" s="79"/>
      <c r="L30" s="78"/>
      <c r="M30" s="78"/>
      <c r="N30" s="78"/>
      <c r="O30" s="80"/>
    </row>
    <row r="31" spans="1:15" s="102" customFormat="1" ht="18" customHeight="1" thickBot="1">
      <c r="A31" s="95" t="s">
        <v>12</v>
      </c>
      <c r="B31" s="96"/>
      <c r="C31" s="97">
        <f>D31+E31</f>
        <v>30.92</v>
      </c>
      <c r="D31" s="98">
        <v>4.0599999999999996</v>
      </c>
      <c r="E31" s="97">
        <f>F31+K31</f>
        <v>26.86</v>
      </c>
      <c r="F31" s="97">
        <f>G31+H31+I31+J31</f>
        <v>12.05</v>
      </c>
      <c r="G31" s="99">
        <v>6.34</v>
      </c>
      <c r="H31" s="100">
        <v>2.86</v>
      </c>
      <c r="I31" s="100">
        <v>1.67</v>
      </c>
      <c r="J31" s="100">
        <v>1.18</v>
      </c>
      <c r="K31" s="97">
        <f>L31+M31+N31+O31</f>
        <v>14.81</v>
      </c>
      <c r="L31" s="99">
        <v>2.12</v>
      </c>
      <c r="M31" s="100">
        <v>9.68</v>
      </c>
      <c r="N31" s="100">
        <v>0.35</v>
      </c>
      <c r="O31" s="101">
        <v>2.66</v>
      </c>
    </row>
    <row r="32" spans="1:15" ht="24.75" customHeight="1" thickBot="1">
      <c r="A32" s="18" t="s">
        <v>28</v>
      </c>
      <c r="B32" s="19">
        <v>1</v>
      </c>
      <c r="C32" s="82">
        <f>C31*E9*12</f>
        <v>530661.4</v>
      </c>
      <c r="D32" s="21">
        <f>D31*E9*12</f>
        <v>69679</v>
      </c>
      <c r="E32" s="65">
        <f>F32+K32</f>
        <v>460982</v>
      </c>
      <c r="F32" s="65">
        <f>G32+H32+I32+J32</f>
        <v>206807</v>
      </c>
      <c r="G32" s="83">
        <f>G31/C31*C32</f>
        <v>108810</v>
      </c>
      <c r="H32" s="24">
        <f>H31/C31*C32</f>
        <v>49084</v>
      </c>
      <c r="I32" s="24">
        <f>I31/C31*C32</f>
        <v>28661</v>
      </c>
      <c r="J32" s="25">
        <f>J31/C31*C32</f>
        <v>20252</v>
      </c>
      <c r="K32" s="118">
        <f>L32+M32+N32+O32</f>
        <v>254175</v>
      </c>
      <c r="L32" s="84">
        <f>L31/C31*C32</f>
        <v>36384</v>
      </c>
      <c r="M32" s="27">
        <f>M31/C31*C32</f>
        <v>166132</v>
      </c>
      <c r="N32" s="27">
        <f>N31/C31*C32</f>
        <v>6007</v>
      </c>
      <c r="O32" s="28">
        <f>O31/C31*C32</f>
        <v>45652</v>
      </c>
    </row>
    <row r="33" spans="1:15" ht="26.25" customHeight="1" thickBot="1">
      <c r="A33" s="110" t="s">
        <v>29</v>
      </c>
      <c r="B33" s="111">
        <f>(C33/C32)%*100</f>
        <v>0.87839999999999996</v>
      </c>
      <c r="C33" s="112">
        <v>466123.9</v>
      </c>
      <c r="D33" s="113">
        <f>D31/C31*C33</f>
        <v>61205</v>
      </c>
      <c r="E33" s="114">
        <f>F33+K33</f>
        <v>404920</v>
      </c>
      <c r="F33" s="114">
        <f>G33+H33+I33+J33</f>
        <v>181657</v>
      </c>
      <c r="G33" s="115">
        <f>G31/C31*C33</f>
        <v>95577</v>
      </c>
      <c r="H33" s="116">
        <f>H31/C31*C33</f>
        <v>43115</v>
      </c>
      <c r="I33" s="116">
        <f>I31/C31*C33</f>
        <v>25176</v>
      </c>
      <c r="J33" s="117">
        <f>J31/C31*C33</f>
        <v>17789</v>
      </c>
      <c r="K33" s="119">
        <f t="shared" ref="K33:K35" si="0">L33+M33+N33+O33</f>
        <v>223263</v>
      </c>
      <c r="L33" s="115">
        <f>L31/C31*C33</f>
        <v>31959</v>
      </c>
      <c r="M33" s="116">
        <f>M31/C31*C33</f>
        <v>145928</v>
      </c>
      <c r="N33" s="116">
        <f>N31/C31*C33</f>
        <v>5276</v>
      </c>
      <c r="O33" s="117">
        <f>O31/C31*C33</f>
        <v>40100</v>
      </c>
    </row>
    <row r="34" spans="1:15" ht="34.5" customHeight="1" thickBot="1">
      <c r="A34" s="103" t="s">
        <v>30</v>
      </c>
      <c r="B34" s="104"/>
      <c r="C34" s="105">
        <f>D34+E34</f>
        <v>366525</v>
      </c>
      <c r="D34" s="106">
        <f>D32</f>
        <v>69679</v>
      </c>
      <c r="E34" s="105">
        <f>F34+K34</f>
        <v>296846</v>
      </c>
      <c r="F34" s="105">
        <f>G34+H34+I34+J34</f>
        <v>42671</v>
      </c>
      <c r="G34" s="107">
        <v>6221</v>
      </c>
      <c r="H34" s="108">
        <f>27403+5569.1</f>
        <v>32972</v>
      </c>
      <c r="I34" s="108">
        <v>953</v>
      </c>
      <c r="J34" s="109">
        <v>2525</v>
      </c>
      <c r="K34" s="120">
        <f t="shared" si="0"/>
        <v>254175</v>
      </c>
      <c r="L34" s="107">
        <f t="shared" ref="L34:O34" si="1">L32</f>
        <v>36384</v>
      </c>
      <c r="M34" s="108">
        <f t="shared" si="1"/>
        <v>166132</v>
      </c>
      <c r="N34" s="108">
        <f t="shared" si="1"/>
        <v>6007</v>
      </c>
      <c r="O34" s="109">
        <f t="shared" si="1"/>
        <v>45652</v>
      </c>
    </row>
    <row r="35" spans="1:15" ht="24.75" customHeight="1" thickBot="1">
      <c r="A35" s="307" t="s">
        <v>13</v>
      </c>
      <c r="B35" s="308"/>
      <c r="C35" s="309">
        <f>C34-C33</f>
        <v>-99599</v>
      </c>
      <c r="D35" s="310">
        <f>D34-D33</f>
        <v>8474</v>
      </c>
      <c r="E35" s="309">
        <f>F35+K35</f>
        <v>-108074</v>
      </c>
      <c r="F35" s="309">
        <f>G35+H35+I35+J35</f>
        <v>-138986</v>
      </c>
      <c r="G35" s="85">
        <f>G34-G33</f>
        <v>-89356</v>
      </c>
      <c r="H35" s="42">
        <f>H34-H33</f>
        <v>-10143</v>
      </c>
      <c r="I35" s="42">
        <f>I34-I33</f>
        <v>-24223</v>
      </c>
      <c r="J35" s="74">
        <f>J34-J33</f>
        <v>-15264</v>
      </c>
      <c r="K35" s="118">
        <f t="shared" si="0"/>
        <v>30912</v>
      </c>
      <c r="L35" s="86">
        <f>L34-L33</f>
        <v>4425</v>
      </c>
      <c r="M35" s="87">
        <f t="shared" ref="M35:O35" si="2">M34-M33</f>
        <v>20204</v>
      </c>
      <c r="N35" s="87">
        <f t="shared" si="2"/>
        <v>731</v>
      </c>
      <c r="O35" s="89">
        <f t="shared" si="2"/>
        <v>5552</v>
      </c>
    </row>
    <row r="36" spans="1:15" s="2" customFormat="1" ht="38.25" customHeight="1" thickBot="1">
      <c r="A36" s="331" t="s">
        <v>77</v>
      </c>
      <c r="B36" s="332"/>
      <c r="C36" s="332"/>
      <c r="D36" s="332"/>
      <c r="E36" s="333">
        <v>91378.72</v>
      </c>
      <c r="F36" s="334"/>
      <c r="G36" s="78"/>
      <c r="H36" s="78"/>
      <c r="I36" s="78"/>
      <c r="J36" s="78"/>
      <c r="K36" s="88"/>
      <c r="L36" s="78"/>
      <c r="M36" s="78"/>
      <c r="N36" s="78"/>
      <c r="O36" s="78"/>
    </row>
    <row r="37" spans="1:15" s="2" customFormat="1">
      <c r="A37" s="306"/>
      <c r="B37" s="78"/>
      <c r="C37" s="78"/>
      <c r="D37" s="81"/>
      <c r="E37" s="78"/>
      <c r="F37" s="78"/>
      <c r="G37" s="78"/>
      <c r="H37" s="78"/>
      <c r="I37" s="78"/>
      <c r="J37" s="78"/>
      <c r="K37" s="88"/>
      <c r="L37" s="78"/>
      <c r="M37" s="78"/>
      <c r="N37" s="78"/>
      <c r="O37" s="78"/>
    </row>
    <row r="39" spans="1:15">
      <c r="B39" s="1" t="s">
        <v>14</v>
      </c>
      <c r="H39" s="1" t="s">
        <v>27</v>
      </c>
    </row>
    <row r="41" spans="1:15">
      <c r="B41" s="1" t="s">
        <v>34</v>
      </c>
      <c r="H41" s="1" t="s">
        <v>35</v>
      </c>
    </row>
    <row r="43" spans="1:15">
      <c r="B43" s="1" t="s">
        <v>72</v>
      </c>
      <c r="H43" s="1" t="s">
        <v>73</v>
      </c>
    </row>
  </sheetData>
  <mergeCells count="20">
    <mergeCell ref="L11:L12"/>
    <mergeCell ref="A36:D36"/>
    <mergeCell ref="E36:F36"/>
    <mergeCell ref="M11:M12"/>
    <mergeCell ref="N11:N12"/>
    <mergeCell ref="O11:O12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H11:H12"/>
    <mergeCell ref="I11:I12"/>
    <mergeCell ref="J11:J12"/>
  </mergeCells>
  <phoneticPr fontId="3" type="noConversion"/>
  <pageMargins left="0.59055118110236227" right="0.19685039370078741" top="0.23622047244094491" bottom="0.27559055118110237" header="0.15748031496062992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workbookViewId="0">
      <selection activeCell="O14" sqref="O14"/>
    </sheetView>
  </sheetViews>
  <sheetFormatPr defaultRowHeight="12.75"/>
  <cols>
    <col min="1" max="1" width="9.28515625" style="122" customWidth="1"/>
    <col min="2" max="2" width="8.5703125" style="94" customWidth="1"/>
    <col min="3" max="3" width="38.5703125" style="91" customWidth="1"/>
    <col min="4" max="4" width="8.5703125" style="90" customWidth="1"/>
    <col min="5" max="5" width="9.28515625" style="90" customWidth="1"/>
    <col min="6" max="6" width="11.42578125" style="92" customWidth="1"/>
    <col min="7" max="16384" width="9.140625" style="121"/>
  </cols>
  <sheetData>
    <row r="1" spans="1:11" customFormat="1" ht="15.75">
      <c r="A1" s="343" t="s">
        <v>36</v>
      </c>
      <c r="B1" s="343"/>
      <c r="C1" s="343"/>
      <c r="D1" s="343"/>
      <c r="E1" s="343"/>
      <c r="F1" s="343"/>
      <c r="G1" s="343"/>
    </row>
    <row r="2" spans="1:11" customFormat="1" ht="18.75" thickBot="1">
      <c r="A2" s="344" t="s">
        <v>37</v>
      </c>
      <c r="B2" s="344"/>
      <c r="C2" s="344"/>
      <c r="D2" s="344"/>
      <c r="E2" s="344"/>
      <c r="F2" s="344"/>
      <c r="G2" s="344"/>
    </row>
    <row r="3" spans="1:11" customFormat="1" ht="27" thickBot="1">
      <c r="A3" s="345" t="s">
        <v>38</v>
      </c>
      <c r="B3" s="346"/>
      <c r="C3" s="346"/>
      <c r="D3" s="346"/>
      <c r="E3" s="346"/>
      <c r="F3" s="346"/>
      <c r="G3" s="347"/>
    </row>
    <row r="4" spans="1:11" customFormat="1" ht="13.5" thickBot="1">
      <c r="A4" s="123"/>
      <c r="B4" s="124"/>
      <c r="C4" s="125"/>
      <c r="D4" s="126"/>
      <c r="E4" s="126"/>
      <c r="F4" s="127"/>
      <c r="G4" s="128"/>
    </row>
    <row r="5" spans="1:11" customFormat="1" ht="13.5" thickBot="1">
      <c r="A5" s="129" t="s">
        <v>23</v>
      </c>
      <c r="B5" s="130" t="s">
        <v>15</v>
      </c>
      <c r="C5" s="131" t="s">
        <v>16</v>
      </c>
      <c r="D5" s="132" t="s">
        <v>24</v>
      </c>
      <c r="E5" s="133" t="s">
        <v>17</v>
      </c>
      <c r="F5" s="134" t="s">
        <v>25</v>
      </c>
      <c r="G5" s="135" t="s">
        <v>39</v>
      </c>
    </row>
    <row r="6" spans="1:11" customFormat="1" ht="12.75" customHeight="1">
      <c r="A6" s="136"/>
      <c r="B6" s="137"/>
      <c r="C6" s="138" t="s">
        <v>40</v>
      </c>
      <c r="D6" s="133"/>
      <c r="E6" s="133"/>
      <c r="F6" s="139"/>
      <c r="G6" s="140"/>
    </row>
    <row r="7" spans="1:11" customFormat="1" ht="12.75" customHeight="1">
      <c r="A7" s="141"/>
      <c r="B7" s="142" t="s">
        <v>41</v>
      </c>
      <c r="C7" s="143" t="s">
        <v>42</v>
      </c>
      <c r="D7" s="144" t="s">
        <v>43</v>
      </c>
      <c r="E7" s="144">
        <v>6</v>
      </c>
      <c r="F7" s="145">
        <v>603.65</v>
      </c>
      <c r="G7" s="146"/>
    </row>
    <row r="8" spans="1:11" customFormat="1" ht="12.75" customHeight="1">
      <c r="A8" s="141"/>
      <c r="B8" s="142" t="s">
        <v>44</v>
      </c>
      <c r="C8" s="147" t="s">
        <v>45</v>
      </c>
      <c r="D8" s="148" t="s">
        <v>46</v>
      </c>
      <c r="E8" s="148">
        <v>2</v>
      </c>
      <c r="F8" s="149">
        <v>2014.64</v>
      </c>
      <c r="G8" s="146"/>
    </row>
    <row r="9" spans="1:11" customFormat="1" ht="12.75" customHeight="1">
      <c r="A9" s="141"/>
      <c r="B9" s="150" t="s">
        <v>47</v>
      </c>
      <c r="C9" s="151" t="s">
        <v>48</v>
      </c>
      <c r="D9" s="152" t="s">
        <v>49</v>
      </c>
      <c r="E9" s="152">
        <v>10</v>
      </c>
      <c r="F9" s="153">
        <v>235.22</v>
      </c>
      <c r="G9" s="154"/>
    </row>
    <row r="10" spans="1:11" customFormat="1" ht="12.75" customHeight="1">
      <c r="A10" s="141"/>
      <c r="B10" s="142" t="s">
        <v>50</v>
      </c>
      <c r="C10" s="155" t="s">
        <v>51</v>
      </c>
      <c r="D10" s="156" t="s">
        <v>43</v>
      </c>
      <c r="E10" s="157">
        <v>8</v>
      </c>
      <c r="F10" s="158">
        <v>3367.2</v>
      </c>
      <c r="G10" s="154"/>
    </row>
    <row r="11" spans="1:11" customFormat="1" ht="12.75" customHeight="1">
      <c r="A11" s="141"/>
      <c r="B11" s="159"/>
      <c r="C11" s="160"/>
      <c r="D11" s="157"/>
      <c r="E11" s="157"/>
      <c r="F11" s="158"/>
      <c r="G11" s="154"/>
    </row>
    <row r="12" spans="1:11" customFormat="1" ht="12.75" customHeight="1">
      <c r="A12" s="161"/>
      <c r="B12" s="162"/>
      <c r="C12" s="163"/>
      <c r="D12" s="164"/>
      <c r="E12" s="165"/>
      <c r="F12" s="165"/>
      <c r="G12" s="166"/>
      <c r="J12" t="s">
        <v>52</v>
      </c>
      <c r="K12" s="167">
        <f>F15+F20+F24+F39</f>
        <v>30881</v>
      </c>
    </row>
    <row r="13" spans="1:11" customFormat="1" ht="13.5" thickBot="1">
      <c r="A13" s="168"/>
      <c r="B13" s="169"/>
      <c r="C13" s="170"/>
      <c r="D13" s="171"/>
      <c r="E13" s="172" t="s">
        <v>18</v>
      </c>
      <c r="F13" s="173">
        <f>SUM(F7:F12)</f>
        <v>6221</v>
      </c>
      <c r="G13" s="174"/>
    </row>
    <row r="14" spans="1:11" customFormat="1">
      <c r="A14" s="141"/>
      <c r="B14" s="175"/>
      <c r="C14" s="176" t="s">
        <v>26</v>
      </c>
      <c r="D14" s="177"/>
      <c r="E14" s="178"/>
      <c r="F14" s="179"/>
      <c r="G14" s="180"/>
    </row>
    <row r="15" spans="1:11" customFormat="1" ht="13.5" thickBot="1">
      <c r="A15" s="168"/>
      <c r="B15" s="181"/>
      <c r="C15" s="182"/>
      <c r="D15" s="183"/>
      <c r="E15" s="172" t="s">
        <v>18</v>
      </c>
      <c r="F15" s="173">
        <f>F14</f>
        <v>0</v>
      </c>
      <c r="G15" s="174"/>
    </row>
    <row r="16" spans="1:11" s="190" customFormat="1">
      <c r="A16" s="184"/>
      <c r="B16" s="185"/>
      <c r="C16" s="186" t="s">
        <v>20</v>
      </c>
      <c r="D16" s="187"/>
      <c r="E16" s="187"/>
      <c r="F16" s="188"/>
      <c r="G16" s="189"/>
    </row>
    <row r="17" spans="1:7" s="190" customFormat="1" ht="15.75">
      <c r="A17" s="191"/>
      <c r="B17" s="192" t="s">
        <v>53</v>
      </c>
      <c r="C17" s="193" t="s">
        <v>54</v>
      </c>
      <c r="D17" s="194" t="s">
        <v>46</v>
      </c>
      <c r="E17" s="194">
        <v>1</v>
      </c>
      <c r="F17" s="195">
        <v>1932.99</v>
      </c>
      <c r="G17" s="196"/>
    </row>
    <row r="18" spans="1:7" s="190" customFormat="1">
      <c r="A18" s="191"/>
      <c r="B18" s="197" t="s">
        <v>55</v>
      </c>
      <c r="C18" s="198" t="s">
        <v>56</v>
      </c>
      <c r="D18" s="199" t="s">
        <v>49</v>
      </c>
      <c r="E18" s="200">
        <v>30</v>
      </c>
      <c r="F18" s="201">
        <v>25470</v>
      </c>
      <c r="G18" s="202"/>
    </row>
    <row r="19" spans="1:7" s="190" customFormat="1">
      <c r="A19" s="203"/>
      <c r="B19" s="204"/>
      <c r="C19" s="205"/>
      <c r="D19" s="206"/>
      <c r="E19" s="206"/>
      <c r="F19" s="207"/>
      <c r="G19" s="208"/>
    </row>
    <row r="20" spans="1:7" s="190" customFormat="1" ht="13.5" thickBot="1">
      <c r="A20" s="209"/>
      <c r="B20" s="210"/>
      <c r="C20" s="211"/>
      <c r="D20" s="212"/>
      <c r="E20" s="172" t="s">
        <v>18</v>
      </c>
      <c r="F20" s="213">
        <f>SUM(F17:F19)</f>
        <v>27403</v>
      </c>
      <c r="G20" s="214"/>
    </row>
    <row r="21" spans="1:7" s="190" customFormat="1" ht="12.75" customHeight="1">
      <c r="A21" s="184"/>
      <c r="B21" s="185"/>
      <c r="C21" s="215" t="s">
        <v>19</v>
      </c>
      <c r="D21" s="187"/>
      <c r="E21" s="187"/>
      <c r="F21" s="216"/>
      <c r="G21" s="217"/>
    </row>
    <row r="22" spans="1:7" s="190" customFormat="1" ht="15.75">
      <c r="A22" s="191"/>
      <c r="B22" s="218" t="s">
        <v>53</v>
      </c>
      <c r="C22" s="219" t="s">
        <v>57</v>
      </c>
      <c r="D22" s="144" t="s">
        <v>58</v>
      </c>
      <c r="E22" s="144">
        <v>0.9</v>
      </c>
      <c r="F22" s="220">
        <v>487.36</v>
      </c>
      <c r="G22" s="221"/>
    </row>
    <row r="23" spans="1:7" s="190" customFormat="1" ht="15.75">
      <c r="A23" s="203"/>
      <c r="B23" s="197" t="s">
        <v>47</v>
      </c>
      <c r="C23" s="222" t="s">
        <v>59</v>
      </c>
      <c r="D23" s="148" t="s">
        <v>58</v>
      </c>
      <c r="E23" s="148">
        <v>265</v>
      </c>
      <c r="F23" s="223">
        <v>2037.49</v>
      </c>
      <c r="G23" s="224"/>
    </row>
    <row r="24" spans="1:7" customFormat="1" ht="13.5" thickBot="1">
      <c r="A24" s="168"/>
      <c r="B24" s="225"/>
      <c r="C24" s="226"/>
      <c r="D24" s="227"/>
      <c r="E24" s="228" t="s">
        <v>18</v>
      </c>
      <c r="F24" s="229">
        <f>F22+F23</f>
        <v>2525</v>
      </c>
      <c r="G24" s="174"/>
    </row>
    <row r="25" spans="1:7" customFormat="1" ht="12.75" customHeight="1">
      <c r="A25" s="141"/>
      <c r="B25" s="175"/>
      <c r="C25" s="230" t="s">
        <v>20</v>
      </c>
      <c r="D25" s="177"/>
      <c r="E25" s="177"/>
      <c r="F25" s="231"/>
      <c r="G25" s="180"/>
    </row>
    <row r="26" spans="1:7" customFormat="1" ht="12.75" customHeight="1">
      <c r="A26" s="232"/>
      <c r="B26" s="233"/>
      <c r="C26" s="234" t="s">
        <v>40</v>
      </c>
      <c r="D26" s="235"/>
      <c r="E26" s="235"/>
      <c r="F26" s="236"/>
      <c r="G26" s="237"/>
    </row>
    <row r="27" spans="1:7" customFormat="1" ht="12.75" customHeight="1">
      <c r="A27" s="232"/>
      <c r="B27" s="238" t="s">
        <v>60</v>
      </c>
      <c r="C27" s="239" t="s">
        <v>61</v>
      </c>
      <c r="D27" s="240" t="s">
        <v>49</v>
      </c>
      <c r="E27" s="241">
        <v>6</v>
      </c>
      <c r="F27" s="242">
        <v>3494.82</v>
      </c>
      <c r="G27" s="243"/>
    </row>
    <row r="28" spans="1:7" customFormat="1" ht="12.75" customHeight="1">
      <c r="A28" s="232"/>
      <c r="B28" s="238" t="s">
        <v>53</v>
      </c>
      <c r="C28" s="244" t="s">
        <v>62</v>
      </c>
      <c r="D28" s="240" t="s">
        <v>49</v>
      </c>
      <c r="E28" s="241">
        <v>20</v>
      </c>
      <c r="F28" s="242">
        <v>470.46</v>
      </c>
      <c r="G28" s="243"/>
    </row>
    <row r="29" spans="1:7" customFormat="1" ht="12.75" customHeight="1">
      <c r="A29" s="232"/>
      <c r="B29" s="336" t="s">
        <v>63</v>
      </c>
      <c r="C29" s="245" t="s">
        <v>62</v>
      </c>
      <c r="D29" s="246" t="s">
        <v>49</v>
      </c>
      <c r="E29" s="247">
        <v>60</v>
      </c>
      <c r="F29" s="338">
        <v>1603.82</v>
      </c>
      <c r="G29" s="243"/>
    </row>
    <row r="30" spans="1:7" customFormat="1" ht="12.75" customHeight="1">
      <c r="A30" s="232"/>
      <c r="B30" s="337"/>
      <c r="C30" s="248" t="s">
        <v>64</v>
      </c>
      <c r="D30" s="246" t="s">
        <v>46</v>
      </c>
      <c r="E30" s="247">
        <v>1</v>
      </c>
      <c r="F30" s="338"/>
      <c r="G30" s="243"/>
    </row>
    <row r="31" spans="1:7" customFormat="1" ht="12.75" customHeight="1">
      <c r="A31" s="232"/>
      <c r="B31" s="233"/>
      <c r="C31" s="138"/>
      <c r="D31" s="249"/>
      <c r="E31" s="249"/>
      <c r="F31" s="250"/>
      <c r="G31" s="237"/>
    </row>
    <row r="32" spans="1:7" customFormat="1" ht="12.75" customHeight="1">
      <c r="A32" s="232"/>
      <c r="B32" s="233"/>
      <c r="C32" s="138"/>
      <c r="D32" s="251"/>
      <c r="E32" s="251"/>
      <c r="F32" s="252"/>
      <c r="G32" s="237"/>
    </row>
    <row r="33" spans="1:7" customFormat="1" ht="12.75" customHeight="1">
      <c r="A33" s="232"/>
      <c r="B33" s="233"/>
      <c r="C33" s="253"/>
      <c r="D33" s="254"/>
      <c r="E33" s="254"/>
      <c r="F33" s="252"/>
      <c r="G33" s="237"/>
    </row>
    <row r="34" spans="1:7" customFormat="1" ht="12.75" customHeight="1" thickBot="1">
      <c r="A34" s="232"/>
      <c r="B34" s="255"/>
      <c r="C34" s="256"/>
      <c r="D34" s="257"/>
      <c r="E34" s="258" t="s">
        <v>18</v>
      </c>
      <c r="F34" s="259">
        <f>SUM(F25:F33)</f>
        <v>5569.1</v>
      </c>
      <c r="G34" s="237"/>
    </row>
    <row r="35" spans="1:7" customFormat="1" ht="12.75" customHeight="1">
      <c r="A35" s="136"/>
      <c r="B35" s="260"/>
      <c r="C35" s="261" t="s">
        <v>21</v>
      </c>
      <c r="D35" s="262"/>
      <c r="E35" s="262"/>
      <c r="F35" s="263"/>
      <c r="G35" s="264"/>
    </row>
    <row r="36" spans="1:7" customFormat="1" ht="31.5">
      <c r="A36" s="161"/>
      <c r="B36" s="339" t="s">
        <v>50</v>
      </c>
      <c r="C36" s="265" t="s">
        <v>65</v>
      </c>
      <c r="D36" s="266" t="s">
        <v>66</v>
      </c>
      <c r="E36" s="266">
        <v>1</v>
      </c>
      <c r="F36" s="341">
        <v>953</v>
      </c>
      <c r="G36" s="267"/>
    </row>
    <row r="37" spans="1:7" customFormat="1" ht="31.5">
      <c r="A37" s="161"/>
      <c r="B37" s="340"/>
      <c r="C37" s="265" t="s">
        <v>67</v>
      </c>
      <c r="D37" s="266" t="s">
        <v>66</v>
      </c>
      <c r="E37" s="268">
        <v>3</v>
      </c>
      <c r="F37" s="342"/>
      <c r="G37" s="267"/>
    </row>
    <row r="38" spans="1:7" customFormat="1">
      <c r="A38" s="269"/>
      <c r="B38" s="270"/>
      <c r="C38" s="271"/>
      <c r="D38" s="272"/>
      <c r="E38" s="273"/>
      <c r="F38" s="274"/>
      <c r="G38" s="237"/>
    </row>
    <row r="39" spans="1:7" customFormat="1" ht="13.5" thickBot="1">
      <c r="A39" s="168"/>
      <c r="B39" s="181"/>
      <c r="C39" s="275"/>
      <c r="D39" s="183"/>
      <c r="E39" s="276" t="s">
        <v>18</v>
      </c>
      <c r="F39" s="277">
        <f>SUM(F36:F38)</f>
        <v>953</v>
      </c>
      <c r="G39" s="174"/>
    </row>
    <row r="40" spans="1:7" customFormat="1">
      <c r="A40" s="141"/>
      <c r="B40" s="175"/>
      <c r="C40" s="138" t="s">
        <v>40</v>
      </c>
      <c r="D40" s="177"/>
      <c r="E40" s="178"/>
      <c r="F40" s="179"/>
      <c r="G40" s="180"/>
    </row>
    <row r="41" spans="1:7" customFormat="1">
      <c r="A41" s="161"/>
      <c r="B41" s="278"/>
      <c r="C41" s="279" t="s">
        <v>21</v>
      </c>
      <c r="D41" s="165"/>
      <c r="E41" s="280"/>
      <c r="F41" s="281"/>
      <c r="G41" s="166"/>
    </row>
    <row r="42" spans="1:7" customFormat="1">
      <c r="A42" s="161"/>
      <c r="B42" s="278"/>
      <c r="C42" s="279"/>
      <c r="D42" s="165"/>
      <c r="E42" s="280"/>
      <c r="F42" s="281"/>
      <c r="G42" s="166"/>
    </row>
    <row r="43" spans="1:7" customFormat="1">
      <c r="A43" s="161"/>
      <c r="B43" s="278"/>
      <c r="C43" s="279"/>
      <c r="D43" s="165"/>
      <c r="E43" s="280"/>
      <c r="F43" s="281"/>
      <c r="G43" s="166"/>
    </row>
    <row r="44" spans="1:7" customFormat="1">
      <c r="A44" s="161"/>
      <c r="B44" s="278"/>
      <c r="C44" s="279"/>
      <c r="D44" s="165"/>
      <c r="E44" s="280"/>
      <c r="F44" s="281"/>
      <c r="G44" s="166"/>
    </row>
    <row r="45" spans="1:7" customFormat="1">
      <c r="A45" s="161"/>
      <c r="B45" s="278"/>
      <c r="C45" s="279"/>
      <c r="D45" s="165"/>
      <c r="E45" s="165"/>
      <c r="F45" s="282"/>
      <c r="G45" s="166"/>
    </row>
    <row r="46" spans="1:7" customFormat="1">
      <c r="A46" s="161"/>
      <c r="B46" s="278"/>
      <c r="C46" s="283"/>
      <c r="D46" s="165"/>
      <c r="E46" s="165"/>
      <c r="F46" s="282"/>
      <c r="G46" s="166"/>
    </row>
    <row r="47" spans="1:7" customFormat="1">
      <c r="A47" s="161"/>
      <c r="B47" s="278"/>
      <c r="C47" s="283"/>
      <c r="D47" s="165"/>
      <c r="E47" s="165"/>
      <c r="F47" s="282"/>
      <c r="G47" s="166"/>
    </row>
    <row r="48" spans="1:7" customFormat="1" ht="13.5" thickBot="1">
      <c r="A48" s="168"/>
      <c r="B48" s="181"/>
      <c r="C48" s="275"/>
      <c r="D48" s="183"/>
      <c r="E48" s="276" t="s">
        <v>18</v>
      </c>
      <c r="F48" s="213">
        <f>SUM(F42:F47)</f>
        <v>0</v>
      </c>
      <c r="G48" s="174"/>
    </row>
    <row r="49" spans="1:7" customFormat="1" ht="13.5" thickBot="1">
      <c r="A49" s="284"/>
      <c r="B49" s="285"/>
      <c r="C49" s="286"/>
      <c r="D49" s="287"/>
      <c r="E49" s="288" t="s">
        <v>22</v>
      </c>
      <c r="F49" s="289">
        <f>F48+F39+F34+F24+F20+F13+F15</f>
        <v>42671.1</v>
      </c>
      <c r="G49" s="290"/>
    </row>
    <row r="50" spans="1:7" customFormat="1">
      <c r="A50" s="291"/>
      <c r="B50" s="292"/>
      <c r="C50" s="293"/>
      <c r="D50" s="294"/>
      <c r="E50" s="294"/>
      <c r="F50" s="295"/>
      <c r="G50" s="296"/>
    </row>
    <row r="51" spans="1:7" customFormat="1">
      <c r="A51" s="291"/>
      <c r="B51" s="292"/>
      <c r="C51" s="293"/>
      <c r="D51" s="294"/>
      <c r="E51" s="294"/>
      <c r="F51" s="295"/>
      <c r="G51" s="296"/>
    </row>
    <row r="52" spans="1:7" s="303" customFormat="1">
      <c r="A52" s="297"/>
      <c r="B52" s="298" t="s">
        <v>14</v>
      </c>
      <c r="C52" s="299"/>
      <c r="D52" s="300" t="s">
        <v>27</v>
      </c>
      <c r="E52" s="300"/>
      <c r="F52" s="301"/>
      <c r="G52" s="302"/>
    </row>
    <row r="53" spans="1:7" customFormat="1">
      <c r="A53" s="291"/>
      <c r="B53" s="292"/>
      <c r="C53" s="293"/>
      <c r="D53" s="294"/>
      <c r="E53" s="294"/>
      <c r="F53" s="295"/>
      <c r="G53" s="296"/>
    </row>
    <row r="54" spans="1:7">
      <c r="A54" s="93"/>
    </row>
    <row r="55" spans="1:7">
      <c r="A55" s="93"/>
    </row>
    <row r="56" spans="1:7">
      <c r="A56" s="93"/>
    </row>
    <row r="57" spans="1:7">
      <c r="A57" s="93"/>
    </row>
    <row r="58" spans="1:7">
      <c r="A58" s="93"/>
    </row>
    <row r="59" spans="1:7">
      <c r="A59" s="93"/>
    </row>
    <row r="60" spans="1:7">
      <c r="A60" s="93"/>
    </row>
    <row r="61" spans="1:7">
      <c r="A61" s="93"/>
    </row>
    <row r="62" spans="1:7">
      <c r="A62" s="93"/>
    </row>
    <row r="63" spans="1:7">
      <c r="A63" s="93"/>
    </row>
    <row r="64" spans="1:7">
      <c r="A64" s="93"/>
    </row>
    <row r="65" spans="1:1">
      <c r="A65" s="93"/>
    </row>
    <row r="66" spans="1:1">
      <c r="A66" s="93"/>
    </row>
    <row r="67" spans="1:1">
      <c r="A67" s="93"/>
    </row>
    <row r="68" spans="1:1">
      <c r="A68" s="93"/>
    </row>
    <row r="69" spans="1:1">
      <c r="A69" s="93"/>
    </row>
    <row r="70" spans="1:1">
      <c r="A70" s="93"/>
    </row>
    <row r="71" spans="1:1">
      <c r="A71" s="93"/>
    </row>
  </sheetData>
  <mergeCells count="7">
    <mergeCell ref="B29:B30"/>
    <mergeCell ref="F29:F30"/>
    <mergeCell ref="B36:B37"/>
    <mergeCell ref="F36:F37"/>
    <mergeCell ref="A1:G1"/>
    <mergeCell ref="A2:G2"/>
    <mergeCell ref="A3:G3"/>
  </mergeCells>
  <phoneticPr fontId="3" type="noConversion"/>
  <pageMargins left="0.43" right="0.53" top="0.54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Сумма</vt:lpstr>
      <vt:lpstr>Работы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otiz6</dc:creator>
  <cp:lastModifiedBy>User</cp:lastModifiedBy>
  <cp:lastPrinted>2016-03-01T11:45:25Z</cp:lastPrinted>
  <dcterms:created xsi:type="dcterms:W3CDTF">2010-11-29T02:37:01Z</dcterms:created>
  <dcterms:modified xsi:type="dcterms:W3CDTF">2016-03-01T11:47:21Z</dcterms:modified>
</cp:coreProperties>
</file>