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49" i="2"/>
  <c r="F50" s="1"/>
  <c r="F43"/>
  <c r="F38"/>
  <c r="F34"/>
  <c r="F31"/>
  <c r="K20" s="1"/>
  <c r="F19"/>
  <c r="K17" s="1"/>
  <c r="F10"/>
  <c r="F25" i="1"/>
  <c r="D26"/>
  <c r="D28" s="1"/>
  <c r="K25"/>
  <c r="E25" l="1"/>
  <c r="C25" s="1"/>
  <c r="B36"/>
  <c r="B38" s="1"/>
  <c r="B37"/>
  <c r="B35"/>
  <c r="F28"/>
  <c r="C26" l="1"/>
  <c r="R28"/>
  <c r="B27"/>
  <c r="N27"/>
  <c r="L27"/>
  <c r="D27"/>
  <c r="D29" s="1"/>
  <c r="B39"/>
  <c r="L26"/>
  <c r="M27"/>
  <c r="N26"/>
  <c r="N28" s="1"/>
  <c r="O26"/>
  <c r="O28" s="1"/>
  <c r="O27"/>
  <c r="H27"/>
  <c r="H29" s="1"/>
  <c r="J27"/>
  <c r="J29" s="1"/>
  <c r="G27"/>
  <c r="I27"/>
  <c r="I29" s="1"/>
  <c r="I26"/>
  <c r="J26"/>
  <c r="H26"/>
  <c r="G26" l="1"/>
  <c r="M26"/>
  <c r="M28" s="1"/>
  <c r="M29" s="1"/>
  <c r="K27"/>
  <c r="O29"/>
  <c r="G29"/>
  <c r="F29" s="1"/>
  <c r="F27"/>
  <c r="L28"/>
  <c r="N29"/>
  <c r="F26"/>
  <c r="K26" l="1"/>
  <c r="E26" s="1"/>
  <c r="K28"/>
  <c r="E28" s="1"/>
  <c r="C28" s="1"/>
  <c r="L29"/>
  <c r="E27"/>
  <c r="C29" l="1"/>
  <c r="K29"/>
  <c r="E29" s="1"/>
</calcChain>
</file>

<file path=xl/sharedStrings.xml><?xml version="1.0" encoding="utf-8"?>
<sst xmlns="http://schemas.openxmlformats.org/spreadsheetml/2006/main" count="70" uniqueCount="54">
  <si>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</si>
  <si>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</si>
  <si>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</si>
  <si>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</si>
  <si>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</si>
  <si>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</si>
  <si>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</si>
  <si>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</si>
  <si>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</si>
  <si>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</si>
  <si>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</si>
  <si>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</si>
  <si>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</si>
  <si>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</si>
  <si>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</si>
  <si>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</si>
  <si>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</si>
  <si>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</si>
  <si>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</si>
  <si>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</si>
  <si>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</si>
  <si>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</si>
  <si>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</si>
  <si>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</si>
  <si>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</si>
  <si>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</si>
  <si>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</si>
  <si>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</si>
  <si>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</si>
  <si>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</si>
  <si>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</si>
  <si>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</si>
  <si>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</si>
  <si>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</si>
  <si>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</si>
  <si>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</si>
  <si>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</si>
  <si>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</si>
  <si>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</si>
  <si>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</si>
  <si>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Магистральная, дом 119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</si>
  <si>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</si>
  <si>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</si>
  <si>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</si>
  <si>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</si>
  <si>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Магистральная, д.119-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</si>
  <si>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</si>
  <si>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</si>
  <si>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тр</t>
  </si>
  <si>
    <t>то</t>
  </si>
  <si>
    <t>Страховка</t>
  </si>
  <si>
    <t>Договор № 153-168</t>
  </si>
  <si>
    <t>Начальник участка</t>
  </si>
  <si>
    <t>О.А. Басистюк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</si>
</sst>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/>
    </xf>
    <xf numFmtId="0" fontId="21" fillId="4" borderId="9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/>
    </xf>
    <xf numFmtId="0" fontId="21" fillId="0" borderId="46" xfId="0" applyFont="1" applyBorder="1" applyAlignment="1">
      <alignment horizontal="left"/>
    </xf>
    <xf numFmtId="0" fontId="21" fillId="0" borderId="4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4" fontId="5" fillId="4" borderId="46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67" fontId="15" fillId="0" borderId="52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48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4" fontId="15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67" fontId="15" fillId="0" borderId="46" xfId="0" applyNumberFormat="1" applyFont="1" applyBorder="1" applyAlignment="1">
      <alignment vertical="center"/>
    </xf>
    <xf numFmtId="4" fontId="0" fillId="0" borderId="0" xfId="0" applyNumberFormat="1"/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22" fillId="4" borderId="46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6" xfId="0" applyFill="1" applyBorder="1"/>
    <xf numFmtId="0" fontId="0" fillId="4" borderId="53" xfId="0" applyFill="1" applyBorder="1"/>
    <xf numFmtId="167" fontId="0" fillId="0" borderId="0" xfId="0" applyNumberFormat="1"/>
    <xf numFmtId="0" fontId="4" fillId="4" borderId="9" xfId="0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left" vertical="center"/>
    </xf>
    <xf numFmtId="0" fontId="19" fillId="0" borderId="52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/>
    <xf numFmtId="0" fontId="0" fillId="4" borderId="9" xfId="0" applyFill="1" applyBorder="1"/>
    <xf numFmtId="0" fontId="22" fillId="4" borderId="50" xfId="0" applyFont="1" applyFill="1" applyBorder="1" applyAlignment="1">
      <alignment horizontal="left" vertical="center"/>
    </xf>
    <xf numFmtId="0" fontId="23" fillId="0" borderId="14" xfId="0" applyFont="1" applyBorder="1" applyAlignment="1">
      <alignment vertical="top" wrapText="1"/>
    </xf>
    <xf numFmtId="0" fontId="24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top" wrapText="1"/>
    </xf>
    <xf numFmtId="4" fontId="25" fillId="4" borderId="14" xfId="0" applyNumberFormat="1" applyFont="1" applyFill="1" applyBorder="1" applyAlignment="1">
      <alignment horizontal="center" vertical="center" wrapText="1"/>
    </xf>
    <xf numFmtId="0" fontId="0" fillId="4" borderId="30" xfId="0" applyFill="1" applyBorder="1"/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4" fontId="25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22" fillId="4" borderId="14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wrapText="1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/>
    <xf numFmtId="0" fontId="0" fillId="4" borderId="15" xfId="0" applyFill="1" applyBorder="1"/>
    <xf numFmtId="0" fontId="16" fillId="4" borderId="14" xfId="0" applyFont="1" applyFill="1" applyBorder="1" applyAlignment="1">
      <alignment wrapText="1"/>
    </xf>
    <xf numFmtId="167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5" fillId="4" borderId="46" xfId="0" applyFont="1" applyFill="1" applyBorder="1" applyAlignment="1">
      <alignment horizontal="center" wrapText="1"/>
    </xf>
    <xf numFmtId="167" fontId="0" fillId="4" borderId="46" xfId="0" applyNumberFormat="1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16" fillId="4" borderId="9" xfId="0" applyFont="1" applyFill="1" applyBorder="1" applyAlignment="1">
      <alignment wrapText="1"/>
    </xf>
    <xf numFmtId="0" fontId="26" fillId="4" borderId="9" xfId="0" applyFont="1" applyFill="1" applyBorder="1" applyAlignment="1">
      <alignment horizontal="left" vertical="center" wrapText="1"/>
    </xf>
    <xf numFmtId="1" fontId="26" fillId="4" borderId="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6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167" fontId="0" fillId="0" borderId="5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2" fillId="4" borderId="50" xfId="0" applyFont="1" applyFill="1" applyBorder="1" applyAlignment="1">
      <alignment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2" fillId="0" borderId="46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3" fontId="22" fillId="4" borderId="4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vertical="center"/>
    </xf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 vertical="top" wrapText="1"/>
    </xf>
    <xf numFmtId="0" fontId="28" fillId="4" borderId="9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4" fillId="0" borderId="56" xfId="0" applyFont="1" applyBorder="1" applyAlignment="1">
      <alignment horizontal="center" vertical="center" textRotation="90" wrapText="1"/>
    </xf>
    <xf numFmtId="0" fontId="22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50" xfId="0" applyFont="1" applyBorder="1" applyAlignment="1">
      <alignment horizontal="left" vertical="center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 wrapText="1"/>
    </xf>
    <xf numFmtId="167" fontId="0" fillId="0" borderId="46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7" fontId="0" fillId="0" borderId="9" xfId="0" applyNumberFormat="1" applyBorder="1" applyAlignment="1">
      <alignment vertical="center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L53" sqref="L53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1.1406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1" spans="1:15" s="3" customFormat="1" ht="15.75">
      <c r="A1" s="336" t="s">
        <v>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8.75">
      <c r="A2" s="337" t="s">
        <v>40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19.5" thickBot="1">
      <c r="A3" s="5" t="s">
        <v>0</v>
      </c>
      <c r="B3" s="4"/>
      <c r="C3" s="4"/>
      <c r="E3" s="6">
        <v>21113.3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7" customFormat="1" ht="14.25" customHeight="1">
      <c r="A4" s="338" t="s">
        <v>1</v>
      </c>
      <c r="B4" s="340" t="s">
        <v>2</v>
      </c>
      <c r="C4" s="343" t="s">
        <v>3</v>
      </c>
      <c r="D4" s="345" t="s">
        <v>4</v>
      </c>
      <c r="E4" s="343" t="s">
        <v>5</v>
      </c>
      <c r="F4" s="347" t="s">
        <v>6</v>
      </c>
      <c r="G4" s="349" t="s">
        <v>7</v>
      </c>
      <c r="H4" s="349"/>
      <c r="I4" s="349"/>
      <c r="J4" s="350"/>
      <c r="K4" s="347" t="s">
        <v>8</v>
      </c>
      <c r="L4" s="351" t="s">
        <v>7</v>
      </c>
      <c r="M4" s="351"/>
      <c r="N4" s="351"/>
      <c r="O4" s="352"/>
    </row>
    <row r="5" spans="1:15" s="7" customFormat="1" ht="37.5" customHeight="1">
      <c r="A5" s="339"/>
      <c r="B5" s="341"/>
      <c r="C5" s="344"/>
      <c r="D5" s="346"/>
      <c r="E5" s="344"/>
      <c r="F5" s="348"/>
      <c r="G5" s="366" t="s">
        <v>9</v>
      </c>
      <c r="H5" s="366" t="s">
        <v>10</v>
      </c>
      <c r="I5" s="366" t="s">
        <v>11</v>
      </c>
      <c r="J5" s="333" t="s">
        <v>50</v>
      </c>
      <c r="K5" s="348"/>
      <c r="L5" s="334" t="s">
        <v>38</v>
      </c>
      <c r="M5" s="332" t="s">
        <v>12</v>
      </c>
      <c r="N5" s="334" t="s">
        <v>39</v>
      </c>
      <c r="O5" s="333" t="s">
        <v>13</v>
      </c>
    </row>
    <row r="6" spans="1:15" s="7" customFormat="1" ht="44.25" customHeight="1" thickBot="1">
      <c r="A6" s="339"/>
      <c r="B6" s="342"/>
      <c r="C6" s="344"/>
      <c r="D6" s="346"/>
      <c r="E6" s="344"/>
      <c r="F6" s="348"/>
      <c r="G6" s="367"/>
      <c r="H6" s="367"/>
      <c r="I6" s="367"/>
      <c r="J6" s="333"/>
      <c r="K6" s="348"/>
      <c r="L6" s="334"/>
      <c r="M6" s="332"/>
      <c r="N6" s="334"/>
      <c r="O6" s="333"/>
    </row>
    <row r="7" spans="1:15" s="17" customFormat="1" ht="14.25" hidden="1" customHeight="1">
      <c r="A7" s="8"/>
      <c r="B7" s="9"/>
      <c r="C7" s="10"/>
      <c r="D7" s="11"/>
      <c r="E7" s="12"/>
      <c r="F7" s="13"/>
      <c r="G7" s="14"/>
      <c r="H7" s="14"/>
      <c r="I7" s="14"/>
      <c r="J7" s="14"/>
      <c r="K7" s="15"/>
      <c r="L7" s="14"/>
      <c r="M7" s="14"/>
      <c r="N7" s="14"/>
      <c r="O7" s="16"/>
    </row>
    <row r="8" spans="1:15" hidden="1">
      <c r="A8" s="18"/>
      <c r="B8" s="19"/>
      <c r="C8" s="20"/>
      <c r="D8" s="21"/>
      <c r="E8" s="22"/>
      <c r="F8" s="23"/>
      <c r="G8" s="24"/>
      <c r="H8" s="24"/>
      <c r="I8" s="24"/>
      <c r="J8" s="25"/>
      <c r="K8" s="26"/>
      <c r="L8" s="27"/>
      <c r="M8" s="27"/>
      <c r="N8" s="27"/>
      <c r="O8" s="28"/>
    </row>
    <row r="9" spans="1:15" hidden="1">
      <c r="A9" s="18"/>
      <c r="B9" s="29"/>
      <c r="C9" s="20"/>
      <c r="D9" s="21"/>
      <c r="E9" s="22"/>
      <c r="F9" s="23"/>
      <c r="G9" s="24"/>
      <c r="H9" s="24"/>
      <c r="I9" s="24"/>
      <c r="J9" s="25"/>
      <c r="K9" s="26"/>
      <c r="L9" s="24"/>
      <c r="M9" s="24"/>
      <c r="N9" s="24"/>
      <c r="O9" s="25"/>
    </row>
    <row r="10" spans="1:15" ht="13.5" hidden="1" thickBot="1">
      <c r="A10" s="30"/>
      <c r="B10" s="31"/>
      <c r="C10" s="32"/>
      <c r="D10" s="33"/>
      <c r="E10" s="34"/>
      <c r="F10" s="35"/>
      <c r="G10" s="36"/>
      <c r="H10" s="36"/>
      <c r="I10" s="36"/>
      <c r="J10" s="37"/>
      <c r="K10" s="38"/>
      <c r="L10" s="36"/>
      <c r="M10" s="36"/>
      <c r="N10" s="36"/>
      <c r="O10" s="37"/>
    </row>
    <row r="11" spans="1:15" s="50" customFormat="1" ht="13.5" hidden="1" thickBot="1">
      <c r="A11" s="39"/>
      <c r="B11" s="40"/>
      <c r="C11" s="41"/>
      <c r="D11" s="42"/>
      <c r="E11" s="43"/>
      <c r="F11" s="44"/>
      <c r="G11" s="45"/>
      <c r="H11" s="45"/>
      <c r="I11" s="45"/>
      <c r="J11" s="46"/>
      <c r="K11" s="47"/>
      <c r="L11" s="48"/>
      <c r="M11" s="48"/>
      <c r="N11" s="48"/>
      <c r="O11" s="49"/>
    </row>
    <row r="12" spans="1:15" hidden="1">
      <c r="A12" s="51"/>
      <c r="B12" s="52"/>
      <c r="C12" s="53"/>
      <c r="D12" s="54"/>
      <c r="E12" s="53"/>
      <c r="F12" s="53"/>
      <c r="G12" s="54"/>
      <c r="H12" s="54"/>
      <c r="I12" s="54"/>
      <c r="J12" s="54"/>
      <c r="K12" s="55"/>
      <c r="L12" s="56"/>
      <c r="M12" s="56"/>
      <c r="N12" s="56"/>
      <c r="O12" s="57"/>
    </row>
    <row r="13" spans="1:15" s="17" customFormat="1" ht="12.75" hidden="1" customHeight="1">
      <c r="A13" s="58"/>
      <c r="B13" s="59"/>
      <c r="C13" s="60"/>
      <c r="D13" s="61"/>
      <c r="E13" s="60"/>
      <c r="F13" s="62"/>
      <c r="G13" s="63"/>
      <c r="H13" s="63"/>
      <c r="I13" s="63"/>
      <c r="J13" s="64"/>
      <c r="K13" s="62"/>
      <c r="L13" s="63"/>
      <c r="M13" s="63"/>
      <c r="N13" s="63"/>
      <c r="O13" s="64"/>
    </row>
    <row r="14" spans="1:15" hidden="1">
      <c r="A14" s="18"/>
      <c r="B14" s="19"/>
      <c r="C14" s="65"/>
      <c r="D14" s="21"/>
      <c r="E14" s="65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65"/>
      <c r="D15" s="21"/>
      <c r="E15" s="65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66"/>
      <c r="D16" s="33"/>
      <c r="E16" s="66"/>
      <c r="F16" s="67"/>
      <c r="G16" s="68"/>
      <c r="H16" s="68"/>
      <c r="I16" s="68"/>
      <c r="J16" s="69"/>
      <c r="K16" s="70"/>
      <c r="L16" s="68"/>
      <c r="M16" s="68"/>
      <c r="N16" s="68"/>
      <c r="O16" s="69"/>
    </row>
    <row r="17" spans="1:18" ht="13.5" hidden="1" thickBot="1">
      <c r="A17" s="71"/>
      <c r="B17" s="72"/>
      <c r="C17" s="41"/>
      <c r="D17" s="42"/>
      <c r="E17" s="41"/>
      <c r="F17" s="73"/>
      <c r="G17" s="42"/>
      <c r="H17" s="42"/>
      <c r="I17" s="42"/>
      <c r="J17" s="74"/>
      <c r="K17" s="70"/>
      <c r="L17" s="75"/>
      <c r="M17" s="75"/>
      <c r="N17" s="75"/>
      <c r="O17" s="76"/>
    </row>
    <row r="18" spans="1:18" hidden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78"/>
      <c r="M18" s="78"/>
      <c r="N18" s="78"/>
      <c r="O18" s="80"/>
    </row>
    <row r="19" spans="1:18" hidden="1">
      <c r="A19" s="8"/>
      <c r="B19" s="9"/>
      <c r="C19" s="10"/>
      <c r="D19" s="11"/>
      <c r="E19" s="10"/>
      <c r="F19" s="13"/>
      <c r="G19" s="14"/>
      <c r="H19" s="14"/>
      <c r="I19" s="14"/>
      <c r="J19" s="14"/>
      <c r="K19" s="13"/>
      <c r="L19" s="14"/>
      <c r="M19" s="14"/>
      <c r="N19" s="14"/>
      <c r="O19" s="16"/>
    </row>
    <row r="20" spans="1:18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8" ht="26.25" hidden="1" customHeight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8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8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67"/>
      <c r="L23" s="75"/>
      <c r="M23" s="75"/>
      <c r="N23" s="75"/>
      <c r="O23" s="76"/>
    </row>
    <row r="24" spans="1:18" ht="13.5" thickBot="1">
      <c r="A24" s="77"/>
      <c r="B24" s="78"/>
      <c r="C24" s="78"/>
      <c r="D24" s="81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8" s="123" customFormat="1" ht="18" customHeight="1" thickBot="1">
      <c r="A25" s="116" t="s">
        <v>14</v>
      </c>
      <c r="B25" s="117"/>
      <c r="C25" s="118">
        <f>D25+E25</f>
        <v>23.24</v>
      </c>
      <c r="D25" s="119">
        <v>2.7</v>
      </c>
      <c r="E25" s="118">
        <f>F25+K25</f>
        <v>20.54</v>
      </c>
      <c r="F25" s="118">
        <f>G25+H25+I25+J25</f>
        <v>3.65</v>
      </c>
      <c r="G25" s="120">
        <v>2.0499999999999998</v>
      </c>
      <c r="H25" s="121">
        <v>0.73</v>
      </c>
      <c r="I25" s="121">
        <v>0.6</v>
      </c>
      <c r="J25" s="121">
        <v>0.27</v>
      </c>
      <c r="K25" s="118">
        <f>L25+M25+N25+O25</f>
        <v>16.89</v>
      </c>
      <c r="L25" s="120">
        <v>5.37</v>
      </c>
      <c r="M25" s="121">
        <v>7.72</v>
      </c>
      <c r="N25" s="121">
        <v>0.85</v>
      </c>
      <c r="O25" s="122">
        <v>2.95</v>
      </c>
      <c r="Q25" s="123">
        <v>3.15</v>
      </c>
      <c r="R25" s="123">
        <v>8.64</v>
      </c>
    </row>
    <row r="26" spans="1:18" ht="24.75" customHeight="1" thickBot="1">
      <c r="A26" s="18" t="s">
        <v>35</v>
      </c>
      <c r="B26" s="19">
        <v>1</v>
      </c>
      <c r="C26" s="82">
        <f>C25*E3*4</f>
        <v>1962692.4</v>
      </c>
      <c r="D26" s="21">
        <f>D25*E3*12</f>
        <v>684071</v>
      </c>
      <c r="E26" s="65">
        <f>F26+K26</f>
        <v>1734669</v>
      </c>
      <c r="F26" s="65">
        <f>G26+H26+I26+J26</f>
        <v>308254</v>
      </c>
      <c r="G26" s="83">
        <f>G25/C25*C26</f>
        <v>173129</v>
      </c>
      <c r="H26" s="24">
        <f>H25/C25*C26</f>
        <v>61651</v>
      </c>
      <c r="I26" s="24">
        <f>I25/C25*C26</f>
        <v>50672</v>
      </c>
      <c r="J26" s="25">
        <f>J25/C25*C26</f>
        <v>22802</v>
      </c>
      <c r="K26" s="139">
        <f>L26+M26+N26+O26</f>
        <v>1426415</v>
      </c>
      <c r="L26" s="84">
        <f>L25/C25*C26</f>
        <v>453514</v>
      </c>
      <c r="M26" s="27">
        <f>M25/C25*C26</f>
        <v>651979</v>
      </c>
      <c r="N26" s="27">
        <f>N25/C25*C26</f>
        <v>71785</v>
      </c>
      <c r="O26" s="28">
        <f>O25/C25*C26</f>
        <v>249137</v>
      </c>
    </row>
    <row r="27" spans="1:18" ht="26.25" customHeight="1" thickBot="1">
      <c r="A27" s="131" t="s">
        <v>36</v>
      </c>
      <c r="B27" s="132">
        <f>(C27/C26)%*100</f>
        <v>0</v>
      </c>
      <c r="C27" s="133"/>
      <c r="D27" s="134">
        <f>D25/C25*C27</f>
        <v>0</v>
      </c>
      <c r="E27" s="135">
        <f>F27+K27</f>
        <v>0</v>
      </c>
      <c r="F27" s="135">
        <f>G27+H27+I27+J27</f>
        <v>0</v>
      </c>
      <c r="G27" s="136">
        <f>G25/C25*C27</f>
        <v>0</v>
      </c>
      <c r="H27" s="137">
        <f>H25/C25*C27</f>
        <v>0</v>
      </c>
      <c r="I27" s="137">
        <f>I25/C25*C27</f>
        <v>0</v>
      </c>
      <c r="J27" s="138">
        <f>J25/C25*C27</f>
        <v>0</v>
      </c>
      <c r="K27" s="140">
        <f t="shared" ref="K27:K29" si="0">L27+M27+N27+O27</f>
        <v>0</v>
      </c>
      <c r="L27" s="136">
        <f>L25/C25*C27</f>
        <v>0</v>
      </c>
      <c r="M27" s="137">
        <f>M25/C25*C27</f>
        <v>0</v>
      </c>
      <c r="N27" s="137">
        <f>N25/C25*C27</f>
        <v>0</v>
      </c>
      <c r="O27" s="138">
        <f>O25/C25*C27</f>
        <v>0</v>
      </c>
    </row>
    <row r="28" spans="1:18" ht="34.5" customHeight="1" thickBot="1">
      <c r="A28" s="124" t="s">
        <v>37</v>
      </c>
      <c r="B28" s="125"/>
      <c r="C28" s="126">
        <f>D28+E28</f>
        <v>2130666</v>
      </c>
      <c r="D28" s="127">
        <f>D26</f>
        <v>684071</v>
      </c>
      <c r="E28" s="126">
        <f>F28+K28</f>
        <v>1446595</v>
      </c>
      <c r="F28" s="126">
        <f>G28+H28+I28+J28</f>
        <v>20180</v>
      </c>
      <c r="G28" s="128"/>
      <c r="H28" s="129">
        <v>0</v>
      </c>
      <c r="I28" s="129"/>
      <c r="J28" s="130">
        <v>20180</v>
      </c>
      <c r="K28" s="141">
        <f t="shared" si="0"/>
        <v>1426415</v>
      </c>
      <c r="L28" s="128">
        <f t="shared" ref="L28:O28" si="1">L26</f>
        <v>453514</v>
      </c>
      <c r="M28" s="129">
        <f t="shared" si="1"/>
        <v>651979</v>
      </c>
      <c r="N28" s="129">
        <f t="shared" si="1"/>
        <v>71785</v>
      </c>
      <c r="O28" s="130">
        <f t="shared" si="1"/>
        <v>249137</v>
      </c>
      <c r="R28" s="143">
        <f>C25+Q25+R25</f>
        <v>35.03</v>
      </c>
    </row>
    <row r="29" spans="1:18" ht="24.75" customHeight="1" thickBot="1">
      <c r="A29" s="71" t="s">
        <v>15</v>
      </c>
      <c r="B29" s="72"/>
      <c r="C29" s="85">
        <f>C28-C27</f>
        <v>2130666</v>
      </c>
      <c r="D29" s="42">
        <f>D28-D27</f>
        <v>684071</v>
      </c>
      <c r="E29" s="85">
        <f>F29+K29</f>
        <v>1446595</v>
      </c>
      <c r="F29" s="85">
        <f>G29+H29+I29+J29</f>
        <v>20180</v>
      </c>
      <c r="G29" s="86">
        <f>G28-G27</f>
        <v>0</v>
      </c>
      <c r="H29" s="42">
        <f>H28-H27</f>
        <v>0</v>
      </c>
      <c r="I29" s="42">
        <f>I28-I27</f>
        <v>0</v>
      </c>
      <c r="J29" s="74">
        <f>J28-J27</f>
        <v>20180</v>
      </c>
      <c r="K29" s="139">
        <f t="shared" si="0"/>
        <v>1426415</v>
      </c>
      <c r="L29" s="87">
        <f>L28-L27</f>
        <v>453514</v>
      </c>
      <c r="M29" s="88">
        <f t="shared" ref="M29:O29" si="2">M28-M27</f>
        <v>651979</v>
      </c>
      <c r="N29" s="88">
        <f t="shared" si="2"/>
        <v>71785</v>
      </c>
      <c r="O29" s="111">
        <f t="shared" si="2"/>
        <v>249137</v>
      </c>
      <c r="R29" s="143"/>
    </row>
    <row r="30" spans="1:18" s="2" customFormat="1">
      <c r="A30" s="51"/>
      <c r="B30" s="78"/>
      <c r="C30" s="78"/>
      <c r="D30" s="81"/>
      <c r="E30" s="78"/>
      <c r="F30" s="78"/>
      <c r="G30" s="78"/>
      <c r="H30" s="78"/>
      <c r="I30" s="78"/>
      <c r="J30" s="78"/>
      <c r="K30" s="89"/>
      <c r="L30" s="78"/>
      <c r="M30" s="78"/>
      <c r="N30" s="78"/>
      <c r="O30" s="78"/>
    </row>
    <row r="31" spans="1:18">
      <c r="D31" s="90"/>
    </row>
    <row r="32" spans="1:18" s="2" customFormat="1" hidden="1">
      <c r="A32" s="353" t="s">
        <v>16</v>
      </c>
      <c r="B32" s="356" t="s">
        <v>17</v>
      </c>
      <c r="C32" s="359"/>
      <c r="D32" s="335"/>
      <c r="E32" s="359"/>
      <c r="F32" s="359"/>
      <c r="G32" s="360"/>
      <c r="H32" s="360"/>
      <c r="I32" s="360"/>
      <c r="J32" s="360"/>
      <c r="K32" s="359"/>
      <c r="L32" s="360"/>
      <c r="M32" s="360"/>
      <c r="N32" s="360"/>
      <c r="O32" s="360"/>
    </row>
    <row r="33" spans="1:15" s="2" customFormat="1" ht="12.75" hidden="1" customHeight="1">
      <c r="A33" s="354"/>
      <c r="B33" s="357"/>
      <c r="C33" s="359"/>
      <c r="D33" s="335"/>
      <c r="E33" s="359"/>
      <c r="F33" s="359"/>
      <c r="G33" s="335"/>
      <c r="H33" s="335"/>
      <c r="I33" s="335"/>
      <c r="J33" s="335"/>
      <c r="K33" s="359"/>
      <c r="L33" s="335"/>
      <c r="M33" s="335"/>
      <c r="N33" s="335"/>
      <c r="O33" s="335"/>
    </row>
    <row r="34" spans="1:15" s="91" customFormat="1" ht="60" hidden="1" customHeight="1">
      <c r="A34" s="355"/>
      <c r="B34" s="358"/>
      <c r="C34" s="359"/>
      <c r="D34" s="335"/>
      <c r="E34" s="359"/>
      <c r="F34" s="359"/>
      <c r="G34" s="335"/>
      <c r="H34" s="335"/>
      <c r="I34" s="335"/>
      <c r="J34" s="335"/>
      <c r="K34" s="359"/>
      <c r="L34" s="335"/>
      <c r="M34" s="335"/>
      <c r="N34" s="335"/>
      <c r="O34" s="335"/>
    </row>
    <row r="35" spans="1:15" hidden="1">
      <c r="A35" s="92" t="s">
        <v>14</v>
      </c>
      <c r="B35" s="93">
        <f>2.2</f>
        <v>2.2000000000000002</v>
      </c>
      <c r="C35" s="94"/>
      <c r="D35" s="95"/>
      <c r="E35" s="96"/>
      <c r="F35" s="97"/>
      <c r="G35" s="97"/>
      <c r="H35" s="97"/>
      <c r="I35" s="97"/>
      <c r="J35" s="97"/>
      <c r="K35" s="96"/>
      <c r="L35" s="97"/>
      <c r="M35" s="97"/>
      <c r="N35" s="97"/>
      <c r="O35" s="97"/>
    </row>
    <row r="36" spans="1:15" s="91" customFormat="1" ht="31.5" hidden="1">
      <c r="A36" s="98" t="s">
        <v>18</v>
      </c>
      <c r="B36" s="99">
        <f>'[1]8 марта,8,10,12'!$G$272</f>
        <v>47995</v>
      </c>
      <c r="C36" s="100"/>
      <c r="D36" s="101"/>
      <c r="E36" s="53"/>
      <c r="F36" s="53"/>
      <c r="G36" s="101"/>
      <c r="H36" s="101"/>
      <c r="I36" s="101"/>
      <c r="J36" s="101"/>
      <c r="K36" s="102"/>
      <c r="L36" s="101"/>
      <c r="M36" s="101"/>
      <c r="N36" s="101"/>
      <c r="O36" s="101"/>
    </row>
    <row r="37" spans="1:15" s="2" customFormat="1" ht="31.5" hidden="1">
      <c r="A37" s="103" t="s">
        <v>19</v>
      </c>
      <c r="B37" s="104">
        <f>'[1]8 марта,8,10,12'!$K$272</f>
        <v>33417</v>
      </c>
      <c r="C37" s="100"/>
      <c r="D37" s="101"/>
      <c r="E37" s="53"/>
      <c r="F37" s="53"/>
      <c r="G37" s="101"/>
      <c r="H37" s="101"/>
      <c r="I37" s="101"/>
      <c r="J37" s="101"/>
      <c r="K37" s="102"/>
      <c r="L37" s="101"/>
      <c r="M37" s="101"/>
      <c r="N37" s="101"/>
      <c r="O37" s="101"/>
    </row>
    <row r="38" spans="1:15" s="2" customFormat="1" ht="31.5" hidden="1">
      <c r="A38" s="105" t="s">
        <v>20</v>
      </c>
      <c r="B38" s="106">
        <f>B36</f>
        <v>47995</v>
      </c>
      <c r="C38" s="100"/>
      <c r="D38" s="101"/>
      <c r="E38" s="53"/>
      <c r="F38" s="53"/>
      <c r="G38" s="101"/>
      <c r="H38" s="101"/>
      <c r="I38" s="101"/>
      <c r="J38" s="101"/>
      <c r="K38" s="102"/>
      <c r="L38" s="101"/>
      <c r="M38" s="101"/>
      <c r="N38" s="101"/>
      <c r="O38" s="101"/>
    </row>
    <row r="39" spans="1:15" s="2" customFormat="1" ht="21.75" hidden="1" thickBot="1">
      <c r="A39" s="107" t="s">
        <v>15</v>
      </c>
      <c r="B39" s="108">
        <f>B38-B37</f>
        <v>14578</v>
      </c>
      <c r="C39" s="109"/>
      <c r="D39" s="54"/>
      <c r="E39" s="53"/>
      <c r="F39" s="53"/>
      <c r="G39" s="54"/>
      <c r="H39" s="54"/>
      <c r="I39" s="54"/>
      <c r="J39" s="54"/>
      <c r="K39" s="102"/>
      <c r="L39" s="56"/>
      <c r="M39" s="56"/>
      <c r="N39" s="56"/>
      <c r="O39" s="56"/>
    </row>
    <row r="40" spans="1:15" s="2" customFormat="1" ht="18.75" hidden="1" customHeight="1">
      <c r="A40" s="110"/>
      <c r="B40" s="54"/>
      <c r="C40" s="109"/>
      <c r="D40" s="54"/>
      <c r="E40" s="53"/>
      <c r="F40" s="53"/>
      <c r="G40" s="54"/>
      <c r="H40" s="54"/>
      <c r="I40" s="54"/>
      <c r="J40" s="54"/>
      <c r="K40" s="102"/>
      <c r="L40" s="56"/>
      <c r="M40" s="56"/>
      <c r="N40" s="56"/>
      <c r="O40" s="56"/>
    </row>
    <row r="41" spans="1:15">
      <c r="B41" s="1" t="s">
        <v>21</v>
      </c>
      <c r="C41" s="50"/>
      <c r="H41" s="1" t="s">
        <v>34</v>
      </c>
    </row>
    <row r="43" spans="1:15">
      <c r="B43" s="1" t="s">
        <v>52</v>
      </c>
      <c r="H43" s="1" t="s">
        <v>53</v>
      </c>
    </row>
    <row r="45" spans="1:15">
      <c r="B45" s="1" t="s">
        <v>41</v>
      </c>
      <c r="H45" s="1" t="s">
        <v>42</v>
      </c>
    </row>
  </sheetData>
  <mergeCells count="36">
    <mergeCell ref="F32:F34"/>
    <mergeCell ref="G32:J32"/>
    <mergeCell ref="K32:K34"/>
    <mergeCell ref="L32:O32"/>
    <mergeCell ref="O33:O34"/>
    <mergeCell ref="L33:L34"/>
    <mergeCell ref="M33:M34"/>
    <mergeCell ref="N33:N34"/>
    <mergeCell ref="A32:A34"/>
    <mergeCell ref="B32:B34"/>
    <mergeCell ref="C32:C34"/>
    <mergeCell ref="D32:D34"/>
    <mergeCell ref="E32:E34"/>
    <mergeCell ref="A1:O1"/>
    <mergeCell ref="A2:O2"/>
    <mergeCell ref="A4:A6"/>
    <mergeCell ref="B4:B6"/>
    <mergeCell ref="C4:C6"/>
    <mergeCell ref="D4:D6"/>
    <mergeCell ref="E4:E6"/>
    <mergeCell ref="F4:F6"/>
    <mergeCell ref="G4:J4"/>
    <mergeCell ref="K4:K6"/>
    <mergeCell ref="L4:O4"/>
    <mergeCell ref="G5:G6"/>
    <mergeCell ref="M5:M6"/>
    <mergeCell ref="N5:N6"/>
    <mergeCell ref="O5:O6"/>
    <mergeCell ref="H5:H6"/>
    <mergeCell ref="I5:I6"/>
    <mergeCell ref="J5:J6"/>
    <mergeCell ref="L5:L6"/>
    <mergeCell ref="G33:G34"/>
    <mergeCell ref="H33:H34"/>
    <mergeCell ref="I33:I34"/>
    <mergeCell ref="J33:J34"/>
  </mergeCells>
  <phoneticPr fontId="3" type="noConversion"/>
  <pageMargins left="0.2" right="0.19" top="0.23" bottom="0.27" header="0.17" footer="0.16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opLeftCell="A19" workbookViewId="0">
      <selection sqref="A1:XFD54"/>
    </sheetView>
  </sheetViews>
  <sheetFormatPr defaultRowHeight="12.75"/>
  <cols>
    <col min="1" max="1" width="10" style="145" customWidth="1"/>
    <col min="2" max="2" width="8.5703125" style="115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4"/>
  </cols>
  <sheetData>
    <row r="1" spans="1:7" customFormat="1" ht="15.75">
      <c r="A1" s="361" t="s">
        <v>43</v>
      </c>
      <c r="B1" s="361"/>
      <c r="C1" s="361"/>
      <c r="D1" s="361"/>
      <c r="E1" s="361"/>
      <c r="F1" s="361"/>
      <c r="G1" s="361"/>
    </row>
    <row r="2" spans="1:7" customFormat="1" ht="18.75" thickBot="1">
      <c r="A2" s="362" t="s">
        <v>44</v>
      </c>
      <c r="B2" s="362"/>
      <c r="C2" s="362"/>
      <c r="D2" s="362"/>
      <c r="E2" s="362"/>
      <c r="F2" s="362"/>
      <c r="G2" s="362"/>
    </row>
    <row r="3" spans="1:7" customFormat="1" ht="27" thickBot="1">
      <c r="A3" s="363" t="s">
        <v>45</v>
      </c>
      <c r="B3" s="364"/>
      <c r="C3" s="364"/>
      <c r="D3" s="364"/>
      <c r="E3" s="364"/>
      <c r="F3" s="364"/>
      <c r="G3" s="365"/>
    </row>
    <row r="4" spans="1:7" customFormat="1" ht="13.5" thickBot="1">
      <c r="A4" s="146"/>
      <c r="B4" s="147"/>
      <c r="C4" s="148"/>
      <c r="D4" s="149"/>
      <c r="E4" s="149"/>
      <c r="F4" s="150"/>
      <c r="G4" s="151"/>
    </row>
    <row r="5" spans="1:7" customFormat="1" ht="13.5" thickBot="1">
      <c r="A5" s="152" t="s">
        <v>29</v>
      </c>
      <c r="B5" s="153" t="s">
        <v>22</v>
      </c>
      <c r="C5" s="154" t="s">
        <v>23</v>
      </c>
      <c r="D5" s="155" t="s">
        <v>30</v>
      </c>
      <c r="E5" s="156" t="s">
        <v>24</v>
      </c>
      <c r="F5" s="157" t="s">
        <v>31</v>
      </c>
      <c r="G5" s="158" t="s">
        <v>46</v>
      </c>
    </row>
    <row r="6" spans="1:7" customFormat="1" ht="12.75" customHeight="1">
      <c r="A6" s="159"/>
      <c r="B6" s="160"/>
      <c r="C6" s="161" t="s">
        <v>47</v>
      </c>
      <c r="D6" s="156"/>
      <c r="E6" s="156"/>
      <c r="F6" s="162"/>
      <c r="G6" s="163"/>
    </row>
    <row r="7" spans="1:7" customFormat="1" ht="15.75">
      <c r="A7" s="164"/>
      <c r="B7" s="165"/>
      <c r="C7" s="166"/>
      <c r="D7" s="167"/>
      <c r="E7" s="167"/>
      <c r="F7" s="168"/>
      <c r="G7" s="169"/>
    </row>
    <row r="8" spans="1:7" customFormat="1" ht="15.75">
      <c r="A8" s="170"/>
      <c r="B8" s="171"/>
      <c r="C8" s="172"/>
      <c r="D8" s="173"/>
      <c r="E8" s="174"/>
      <c r="F8" s="175"/>
      <c r="G8" s="176"/>
    </row>
    <row r="9" spans="1:7" customFormat="1">
      <c r="A9" s="170"/>
      <c r="B9" s="177"/>
      <c r="C9" s="178"/>
      <c r="D9" s="179"/>
      <c r="E9" s="179"/>
      <c r="F9" s="180"/>
      <c r="G9" s="181"/>
    </row>
    <row r="10" spans="1:7" customFormat="1" ht="13.5" thickBot="1">
      <c r="A10" s="182"/>
      <c r="B10" s="183"/>
      <c r="C10" s="184"/>
      <c r="D10" s="185"/>
      <c r="E10" s="186" t="s">
        <v>25</v>
      </c>
      <c r="F10" s="187">
        <f>SUM(F7:F9)</f>
        <v>0</v>
      </c>
      <c r="G10" s="188"/>
    </row>
    <row r="11" spans="1:7" customFormat="1">
      <c r="A11" s="164"/>
      <c r="B11" s="189"/>
      <c r="C11" s="190" t="s">
        <v>32</v>
      </c>
      <c r="D11" s="191"/>
      <c r="E11" s="192"/>
      <c r="F11" s="193"/>
      <c r="G11" s="194"/>
    </row>
    <row r="12" spans="1:7" customFormat="1" ht="15.75">
      <c r="A12" s="164"/>
      <c r="B12" s="195"/>
      <c r="C12" s="196"/>
      <c r="D12" s="197"/>
      <c r="E12" s="198"/>
      <c r="F12" s="199"/>
      <c r="G12" s="200"/>
    </row>
    <row r="13" spans="1:7" customFormat="1" ht="15.75">
      <c r="A13" s="164"/>
      <c r="B13" s="195"/>
      <c r="C13" s="201"/>
      <c r="D13" s="202"/>
      <c r="E13" s="202"/>
      <c r="F13" s="168"/>
      <c r="G13" s="200"/>
    </row>
    <row r="14" spans="1:7" customFormat="1" ht="15.75">
      <c r="A14" s="164"/>
      <c r="B14" s="189"/>
      <c r="C14" s="201"/>
      <c r="D14" s="202"/>
      <c r="E14" s="202"/>
      <c r="F14" s="203"/>
      <c r="G14" s="194"/>
    </row>
    <row r="15" spans="1:7" customFormat="1" ht="12.75" customHeight="1">
      <c r="A15" s="164"/>
      <c r="B15" s="189"/>
      <c r="C15" s="161"/>
      <c r="D15" s="204"/>
      <c r="E15" s="205"/>
      <c r="F15" s="206"/>
      <c r="G15" s="194"/>
    </row>
    <row r="16" spans="1:7" customFormat="1">
      <c r="A16" s="164"/>
      <c r="B16" s="189"/>
      <c r="C16" s="161"/>
      <c r="D16" s="204"/>
      <c r="E16" s="205"/>
      <c r="F16" s="206"/>
      <c r="G16" s="194"/>
    </row>
    <row r="17" spans="1:11" customFormat="1">
      <c r="A17" s="164"/>
      <c r="B17" s="189"/>
      <c r="C17" s="161"/>
      <c r="D17" s="204"/>
      <c r="E17" s="205"/>
      <c r="F17" s="206"/>
      <c r="G17" s="194"/>
      <c r="J17" t="s">
        <v>48</v>
      </c>
      <c r="K17" s="207">
        <f>F19+F34+F38+F43</f>
        <v>20180</v>
      </c>
    </row>
    <row r="18" spans="1:11" customFormat="1">
      <c r="A18" s="164"/>
      <c r="B18" s="189"/>
      <c r="C18" s="161"/>
      <c r="D18" s="204"/>
      <c r="E18" s="205"/>
      <c r="F18" s="206"/>
      <c r="G18" s="194"/>
    </row>
    <row r="19" spans="1:11" customFormat="1" ht="12.75" customHeight="1" thickBot="1">
      <c r="A19" s="182"/>
      <c r="B19" s="208"/>
      <c r="C19" s="209"/>
      <c r="D19" s="210"/>
      <c r="E19" s="186" t="s">
        <v>25</v>
      </c>
      <c r="F19" s="211">
        <f>SUM(F12:F18)</f>
        <v>0</v>
      </c>
      <c r="G19" s="188"/>
    </row>
    <row r="20" spans="1:11" customFormat="1" ht="12.75" customHeight="1">
      <c r="A20" s="212"/>
      <c r="B20" s="213"/>
      <c r="C20" s="214" t="s">
        <v>26</v>
      </c>
      <c r="D20" s="215"/>
      <c r="E20" s="215"/>
      <c r="F20" s="216"/>
      <c r="G20" s="217"/>
      <c r="J20" t="s">
        <v>49</v>
      </c>
      <c r="K20" s="218">
        <f>F49+F31+F10</f>
        <v>0</v>
      </c>
    </row>
    <row r="21" spans="1:11" customFormat="1" ht="12.75" customHeight="1">
      <c r="A21" s="219"/>
      <c r="B21" s="220"/>
      <c r="C21" s="221" t="s">
        <v>47</v>
      </c>
      <c r="D21" s="222"/>
      <c r="E21" s="222"/>
      <c r="F21" s="223"/>
      <c r="G21" s="224"/>
    </row>
    <row r="22" spans="1:11" customFormat="1" ht="12.75" customHeight="1">
      <c r="A22" s="219"/>
      <c r="B22" s="225"/>
      <c r="C22" s="226"/>
      <c r="D22" s="227"/>
      <c r="E22" s="228"/>
      <c r="F22" s="229"/>
      <c r="G22" s="230"/>
    </row>
    <row r="23" spans="1:11" customFormat="1" ht="12.75" customHeight="1">
      <c r="A23" s="219"/>
      <c r="B23" s="225"/>
      <c r="C23" s="231"/>
      <c r="D23" s="232"/>
      <c r="E23" s="233"/>
      <c r="F23" s="234"/>
      <c r="G23" s="230"/>
    </row>
    <row r="24" spans="1:11" customFormat="1" ht="12.75" customHeight="1">
      <c r="A24" s="219"/>
      <c r="B24" s="220"/>
      <c r="C24" s="161"/>
      <c r="D24" s="215"/>
      <c r="E24" s="215"/>
      <c r="F24" s="216"/>
      <c r="G24" s="224"/>
    </row>
    <row r="25" spans="1:11" customFormat="1" ht="12.75" customHeight="1">
      <c r="A25" s="219"/>
      <c r="B25" s="220"/>
      <c r="C25" s="161"/>
      <c r="D25" s="235"/>
      <c r="E25" s="235"/>
      <c r="F25" s="224"/>
      <c r="G25" s="224"/>
    </row>
    <row r="26" spans="1:11" customFormat="1">
      <c r="A26" s="219"/>
      <c r="B26" s="220"/>
      <c r="C26" s="236"/>
      <c r="D26" s="235"/>
      <c r="E26" s="235"/>
      <c r="F26" s="224"/>
      <c r="G26" s="224"/>
    </row>
    <row r="27" spans="1:11" customFormat="1">
      <c r="A27" s="219"/>
      <c r="B27" s="220"/>
      <c r="C27" s="236"/>
      <c r="D27" s="235"/>
      <c r="E27" s="235"/>
      <c r="F27" s="224"/>
      <c r="G27" s="224"/>
    </row>
    <row r="28" spans="1:11" customFormat="1">
      <c r="A28" s="219"/>
      <c r="B28" s="220"/>
      <c r="C28" s="236"/>
      <c r="D28" s="235"/>
      <c r="E28" s="235"/>
      <c r="F28" s="224"/>
      <c r="G28" s="224"/>
    </row>
    <row r="29" spans="1:11" customFormat="1">
      <c r="A29" s="237"/>
      <c r="B29" s="238"/>
      <c r="C29" s="239"/>
      <c r="D29" s="240"/>
      <c r="E29" s="240"/>
      <c r="F29" s="241"/>
      <c r="G29" s="242"/>
    </row>
    <row r="30" spans="1:11" customFormat="1">
      <c r="A30" s="237"/>
      <c r="B30" s="238"/>
      <c r="C30" s="243"/>
      <c r="D30" s="222"/>
      <c r="E30" s="222"/>
      <c r="F30" s="244"/>
      <c r="G30" s="245"/>
    </row>
    <row r="31" spans="1:11" customFormat="1" ht="13.5" thickBot="1">
      <c r="A31" s="246"/>
      <c r="B31" s="247"/>
      <c r="C31" s="248"/>
      <c r="D31" s="249"/>
      <c r="E31" s="186" t="s">
        <v>25</v>
      </c>
      <c r="F31" s="211">
        <f>SUM(F22:F30)</f>
        <v>0</v>
      </c>
      <c r="G31" s="250"/>
    </row>
    <row r="32" spans="1:11" customFormat="1">
      <c r="A32" s="212"/>
      <c r="B32" s="213"/>
      <c r="C32" s="251" t="s">
        <v>50</v>
      </c>
      <c r="D32" s="215"/>
      <c r="E32" s="215"/>
      <c r="F32" s="252"/>
      <c r="G32" s="253"/>
    </row>
    <row r="33" spans="1:7" customFormat="1">
      <c r="A33" s="254"/>
      <c r="B33" s="220"/>
      <c r="C33" s="255" t="s">
        <v>51</v>
      </c>
      <c r="D33" s="235"/>
      <c r="E33" s="256"/>
      <c r="F33" s="257">
        <v>20180</v>
      </c>
      <c r="G33" s="258"/>
    </row>
    <row r="34" spans="1:7" customFormat="1" ht="13.5" thickBot="1">
      <c r="A34" s="182"/>
      <c r="B34" s="208"/>
      <c r="C34" s="259"/>
      <c r="D34" s="210"/>
      <c r="E34" s="260" t="s">
        <v>25</v>
      </c>
      <c r="F34" s="211">
        <f>F33</f>
        <v>20180</v>
      </c>
      <c r="G34" s="188"/>
    </row>
    <row r="35" spans="1:7" customFormat="1">
      <c r="A35" s="164"/>
      <c r="B35" s="189"/>
      <c r="C35" s="261" t="s">
        <v>26</v>
      </c>
      <c r="D35" s="191"/>
      <c r="E35" s="191"/>
      <c r="F35" s="262"/>
      <c r="G35" s="194"/>
    </row>
    <row r="36" spans="1:7" customFormat="1" ht="15.75">
      <c r="A36" s="263"/>
      <c r="B36" s="264"/>
      <c r="C36" s="265"/>
      <c r="D36" s="266"/>
      <c r="E36" s="266"/>
      <c r="F36" s="267"/>
      <c r="G36" s="268"/>
    </row>
    <row r="37" spans="1:7" customFormat="1">
      <c r="A37" s="263"/>
      <c r="B37" s="269"/>
      <c r="C37" s="270"/>
      <c r="D37" s="271"/>
      <c r="E37" s="271"/>
      <c r="F37" s="272"/>
      <c r="G37" s="273"/>
    </row>
    <row r="38" spans="1:7" customFormat="1" ht="13.5" thickBot="1">
      <c r="A38" s="263"/>
      <c r="B38" s="274"/>
      <c r="C38" s="275"/>
      <c r="D38" s="276"/>
      <c r="E38" s="277" t="s">
        <v>25</v>
      </c>
      <c r="F38" s="278">
        <f>SUM(F35:F37)</f>
        <v>0</v>
      </c>
      <c r="G38" s="273"/>
    </row>
    <row r="39" spans="1:7" customFormat="1">
      <c r="A39" s="159"/>
      <c r="B39" s="279"/>
      <c r="C39" s="280" t="s">
        <v>27</v>
      </c>
      <c r="D39" s="281"/>
      <c r="E39" s="281"/>
      <c r="F39" s="282"/>
      <c r="G39" s="283"/>
    </row>
    <row r="40" spans="1:7" customFormat="1" ht="13.5">
      <c r="A40" s="284"/>
      <c r="B40" s="285"/>
      <c r="C40" s="286"/>
      <c r="D40" s="287"/>
      <c r="E40" s="287"/>
      <c r="F40" s="288"/>
      <c r="G40" s="289"/>
    </row>
    <row r="41" spans="1:7" customFormat="1" ht="13.5">
      <c r="A41" s="284"/>
      <c r="B41" s="285"/>
      <c r="C41" s="286"/>
      <c r="D41" s="287"/>
      <c r="E41" s="287"/>
      <c r="F41" s="288"/>
      <c r="G41" s="289"/>
    </row>
    <row r="42" spans="1:7" customFormat="1">
      <c r="A42" s="290"/>
      <c r="B42" s="291"/>
      <c r="C42" s="292"/>
      <c r="D42" s="293"/>
      <c r="E42" s="191"/>
      <c r="F42" s="294"/>
      <c r="G42" s="273"/>
    </row>
    <row r="43" spans="1:7" customFormat="1" ht="13.5" thickBot="1">
      <c r="A43" s="182"/>
      <c r="B43" s="208"/>
      <c r="C43" s="295"/>
      <c r="D43" s="210"/>
      <c r="E43" s="260" t="s">
        <v>25</v>
      </c>
      <c r="F43" s="296">
        <f>SUM(F40:F42)</f>
        <v>0</v>
      </c>
      <c r="G43" s="188"/>
    </row>
    <row r="44" spans="1:7" customFormat="1">
      <c r="A44" s="297"/>
      <c r="B44" s="189"/>
      <c r="C44" s="161" t="s">
        <v>47</v>
      </c>
      <c r="D44" s="204"/>
      <c r="E44" s="205"/>
      <c r="F44" s="206"/>
      <c r="G44" s="298"/>
    </row>
    <row r="45" spans="1:7" customFormat="1">
      <c r="A45" s="284"/>
      <c r="B45" s="299"/>
      <c r="C45" s="300" t="s">
        <v>27</v>
      </c>
      <c r="D45" s="276"/>
      <c r="E45" s="277"/>
      <c r="F45" s="301"/>
      <c r="G45" s="302"/>
    </row>
    <row r="46" spans="1:7" customFormat="1">
      <c r="A46" s="284"/>
      <c r="B46" s="303"/>
      <c r="C46" s="304"/>
      <c r="D46" s="305"/>
      <c r="E46" s="305"/>
      <c r="F46" s="306"/>
      <c r="G46" s="307"/>
    </row>
    <row r="47" spans="1:7" customFormat="1">
      <c r="A47" s="170"/>
      <c r="B47" s="299"/>
      <c r="C47" s="308"/>
      <c r="D47" s="204"/>
      <c r="E47" s="204"/>
      <c r="F47" s="309"/>
      <c r="G47" s="181"/>
    </row>
    <row r="48" spans="1:7" customFormat="1">
      <c r="A48" s="170"/>
      <c r="B48" s="299"/>
      <c r="C48" s="310"/>
      <c r="D48" s="311"/>
      <c r="E48" s="311"/>
      <c r="F48" s="312"/>
      <c r="G48" s="181"/>
    </row>
    <row r="49" spans="1:7" customFormat="1" ht="13.5" thickBot="1">
      <c r="A49" s="182"/>
      <c r="B49" s="208"/>
      <c r="C49" s="295"/>
      <c r="D49" s="210"/>
      <c r="E49" s="260" t="s">
        <v>25</v>
      </c>
      <c r="F49" s="211">
        <f>SUM(F46:F48)</f>
        <v>0</v>
      </c>
      <c r="G49" s="188"/>
    </row>
    <row r="50" spans="1:7" customFormat="1" ht="13.5" thickBot="1">
      <c r="A50" s="313"/>
      <c r="B50" s="314"/>
      <c r="C50" s="315"/>
      <c r="D50" s="316"/>
      <c r="E50" s="317" t="s">
        <v>28</v>
      </c>
      <c r="F50" s="318">
        <f>F49+F43+F38+F34+F31+F10+F19</f>
        <v>20180</v>
      </c>
      <c r="G50" s="319"/>
    </row>
    <row r="51" spans="1:7" customFormat="1">
      <c r="A51" s="320"/>
      <c r="B51" s="321"/>
      <c r="C51" s="322"/>
      <c r="D51" s="323"/>
      <c r="E51" s="323"/>
      <c r="F51" s="324"/>
      <c r="G51" s="325"/>
    </row>
    <row r="52" spans="1:7" customFormat="1">
      <c r="A52" s="320"/>
      <c r="B52" s="321"/>
      <c r="C52" s="322"/>
      <c r="D52" s="323"/>
      <c r="E52" s="323"/>
      <c r="F52" s="324"/>
      <c r="G52" s="325"/>
    </row>
    <row r="53" spans="1:7" customFormat="1">
      <c r="A53" s="326"/>
      <c r="B53" s="327" t="s">
        <v>21</v>
      </c>
      <c r="C53" s="328"/>
      <c r="D53" s="329" t="s">
        <v>34</v>
      </c>
      <c r="E53" s="329"/>
      <c r="F53" s="330"/>
      <c r="G53" s="331"/>
    </row>
    <row r="54" spans="1:7" customFormat="1">
      <c r="A54" s="320"/>
      <c r="B54" s="321"/>
      <c r="C54" s="322"/>
      <c r="D54" s="323"/>
      <c r="E54" s="323"/>
      <c r="F54" s="324"/>
      <c r="G54" s="325"/>
    </row>
    <row r="55" spans="1:7">
      <c r="A55" s="142"/>
    </row>
    <row r="56" spans="1:7">
      <c r="A56" s="142"/>
    </row>
    <row r="57" spans="1:7">
      <c r="A57" s="142"/>
    </row>
    <row r="58" spans="1:7">
      <c r="A58" s="142"/>
    </row>
    <row r="59" spans="1:7">
      <c r="A59" s="142"/>
    </row>
    <row r="60" spans="1:7">
      <c r="A60" s="142"/>
    </row>
    <row r="61" spans="1:7">
      <c r="A61" s="142"/>
    </row>
  </sheetData>
  <mergeCells count="3">
    <mergeCell ref="A1:G1"/>
    <mergeCell ref="A2:G2"/>
    <mergeCell ref="A3:G3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2015-02-07T04:55:46Z</cp:lastPrinted>
  <dcterms:created xsi:type="dcterms:W3CDTF">2010-11-29T02:37:01Z</dcterms:created>
  <dcterms:modified xsi:type="dcterms:W3CDTF">2016-02-24T09:16:57Z</dcterms:modified>
</cp:coreProperties>
</file>