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7520" windowHeight="8955"/>
  </bookViews>
  <sheets>
    <sheet name="Сумма" sheetId="1" r:id="rId1"/>
    <sheet name="Работы" sheetId="2" r:id="rId2"/>
  </sheets>
  <externalReferences>
    <externalReference r:id="rId3"/>
  </externalReferences>
  <calcPr calcId="124519" fullPrecision="0"/>
</workbook>
</file>

<file path=xl/calcChain.xml><?xml version="1.0" encoding="utf-8"?>
<calcChain xmlns="http://schemas.openxmlformats.org/spreadsheetml/2006/main">
  <c r="F46" i="2"/>
  <c r="F47" s="1"/>
  <c r="F39"/>
  <c r="F36"/>
  <c r="F27"/>
  <c r="F24"/>
  <c r="F16"/>
  <c r="F13"/>
  <c r="H34" i="1"/>
  <c r="G34"/>
  <c r="D32"/>
  <c r="D34" s="1"/>
  <c r="F31"/>
  <c r="K31"/>
  <c r="E31" l="1"/>
  <c r="C31" s="1"/>
  <c r="C32" s="1"/>
  <c r="B42"/>
  <c r="B44" s="1"/>
  <c r="B43"/>
  <c r="B41"/>
  <c r="F34"/>
  <c r="B33" l="1"/>
  <c r="N33"/>
  <c r="L33"/>
  <c r="D33"/>
  <c r="D35" s="1"/>
  <c r="B45"/>
  <c r="L32"/>
  <c r="M33"/>
  <c r="N32"/>
  <c r="N34" s="1"/>
  <c r="O32"/>
  <c r="O34" s="1"/>
  <c r="O33"/>
  <c r="H33"/>
  <c r="H35" s="1"/>
  <c r="J33"/>
  <c r="J35" s="1"/>
  <c r="G33"/>
  <c r="I33"/>
  <c r="I35" s="1"/>
  <c r="I32"/>
  <c r="J32"/>
  <c r="H32"/>
  <c r="G32" l="1"/>
  <c r="M32"/>
  <c r="M34" s="1"/>
  <c r="M35" s="1"/>
  <c r="K33"/>
  <c r="O35"/>
  <c r="G35"/>
  <c r="F35" s="1"/>
  <c r="F33"/>
  <c r="L34"/>
  <c r="N35"/>
  <c r="F32"/>
  <c r="K32" l="1"/>
  <c r="E32" s="1"/>
  <c r="K34"/>
  <c r="E34" s="1"/>
  <c r="C34" s="1"/>
  <c r="L35"/>
  <c r="E33"/>
  <c r="C35" l="1"/>
  <c r="K35"/>
  <c r="E35" s="1"/>
</calcChain>
</file>

<file path=xl/sharedStrings.xml><?xml version="1.0" encoding="utf-8"?>
<sst xmlns="http://schemas.openxmlformats.org/spreadsheetml/2006/main" count="136" uniqueCount="91">
  <si>
    <t>Оплачиваемая общая площадь квартир, м2</t>
  </si>
  <si>
    <t>Показатели</t>
  </si>
  <si>
    <t>% оплаты</t>
  </si>
  <si>
    <t>Всего тариф с вознаграждением</t>
  </si>
  <si>
    <t>Вознаграждение за организацию обслуживание МКД</t>
  </si>
  <si>
    <t>Итого тариф: текущий ремонт,  содержание жилья</t>
  </si>
  <si>
    <t>Ремонт жилья</t>
  </si>
  <si>
    <t>в том числе:</t>
  </si>
  <si>
    <t>Содержание жилья</t>
  </si>
  <si>
    <t>Текущий ремонт конструктивных элементов зданий</t>
  </si>
  <si>
    <t>Текущий ремонт сантехнического оборудования</t>
  </si>
  <si>
    <t>Текущий ремонт электротехнического оборудования</t>
  </si>
  <si>
    <t>Благоустройство</t>
  </si>
  <si>
    <t>Содержание придомовой территории</t>
  </si>
  <si>
    <t xml:space="preserve">Аварийно-диспетчерская служба </t>
  </si>
  <si>
    <t>Тариф, руб. м2</t>
  </si>
  <si>
    <t>"+" - перевыполнение, руб.
"-" - недоосвоение, руб.</t>
  </si>
  <si>
    <t>ИТОГО август-декабрь 2010г. недоосвоено "-"                                           перевыполнено "+"</t>
  </si>
  <si>
    <t>Обслуживание узлов учета</t>
  </si>
  <si>
    <t>Плановое начисление за август-декабрь 2010 гг., руб.</t>
  </si>
  <si>
    <t>Фактическая оплата за август-декабрь 2010 гг., руб.</t>
  </si>
  <si>
    <t>Фактическое выполнение за август-декабрь 2010 гг., руб.</t>
  </si>
  <si>
    <t>Начальник ПТО</t>
  </si>
  <si>
    <t>Месяц</t>
  </si>
  <si>
    <t>Вид работ</t>
  </si>
  <si>
    <t>Кол-во</t>
  </si>
  <si>
    <t>Всего:</t>
  </si>
  <si>
    <t xml:space="preserve">Благоустройство </t>
  </si>
  <si>
    <t>Сантехнические работы</t>
  </si>
  <si>
    <t>Электротехнические работы</t>
  </si>
  <si>
    <t>ИТОГО:</t>
  </si>
  <si>
    <t>План</t>
  </si>
  <si>
    <t>Ед. изм.</t>
  </si>
  <si>
    <t>Сумма,руб</t>
  </si>
  <si>
    <t>Общестроительные работы</t>
  </si>
  <si>
    <t>Р.В. Федорова</t>
  </si>
  <si>
    <t>Плановое начисление за 2015 год,  руб.</t>
  </si>
  <si>
    <t>Фактическая оплата за  2015 год,  руб.</t>
  </si>
  <si>
    <t>Фактическое выполнение за 2015 год, руб.</t>
  </si>
  <si>
    <t>Содержание общего имущества</t>
  </si>
  <si>
    <t>Требование пожарной безопасности</t>
  </si>
  <si>
    <t>Улица Мира, дом 5</t>
  </si>
  <si>
    <t>Главный энергетик</t>
  </si>
  <si>
    <t>С.А. Глебов</t>
  </si>
  <si>
    <t xml:space="preserve">Перечень выполненных работ </t>
  </si>
  <si>
    <t>за 2015г.</t>
  </si>
  <si>
    <r>
      <t xml:space="preserve">ул. Мира, д.5 -  </t>
    </r>
    <r>
      <rPr>
        <b/>
        <sz val="20"/>
        <color indexed="10"/>
        <rFont val="Arial Cyr"/>
        <charset val="204"/>
      </rPr>
      <t>ООО "Статус 2"</t>
    </r>
  </si>
  <si>
    <t>Примечание</t>
  </si>
  <si>
    <t>Техническое обслуживание</t>
  </si>
  <si>
    <t>февраль</t>
  </si>
  <si>
    <t xml:space="preserve">Смена пружин </t>
  </si>
  <si>
    <t>шт</t>
  </si>
  <si>
    <t>март</t>
  </si>
  <si>
    <t>Установка табличек</t>
  </si>
  <si>
    <t>Уборка снега вручную</t>
  </si>
  <si>
    <t>м3</t>
  </si>
  <si>
    <t>июнь</t>
  </si>
  <si>
    <t>Установка инфор-ых щитов</t>
  </si>
  <si>
    <t>ноябрь</t>
  </si>
  <si>
    <t>Механизированная уборка территории</t>
  </si>
  <si>
    <t>Очистка козырьков от снега и сосулек.</t>
  </si>
  <si>
    <t>апрель</t>
  </si>
  <si>
    <t>Уборка снега альпинистами</t>
  </si>
  <si>
    <t>август</t>
  </si>
  <si>
    <t>Установка заглушки ф 15 мм</t>
  </si>
  <si>
    <t>октябрь</t>
  </si>
  <si>
    <t xml:space="preserve">Смена труб </t>
  </si>
  <si>
    <t>м</t>
  </si>
  <si>
    <t>Установка фитинга ф 15 мм</t>
  </si>
  <si>
    <t xml:space="preserve">Установка насоса </t>
  </si>
  <si>
    <t>Восстановление системы ТС</t>
  </si>
  <si>
    <t>м.п.</t>
  </si>
  <si>
    <t>декабрь</t>
  </si>
  <si>
    <t>май</t>
  </si>
  <si>
    <t>Окраска контейнерных баков</t>
  </si>
  <si>
    <t>м2</t>
  </si>
  <si>
    <t>Установка заглушки</t>
  </si>
  <si>
    <t>июль</t>
  </si>
  <si>
    <t>Прочистка труб</t>
  </si>
  <si>
    <t>Перепаковка фильтра</t>
  </si>
  <si>
    <t>Замена ламп  накаливания ЛН-75</t>
  </si>
  <si>
    <t>Замена ламп  энергосберегающей Navigator E27</t>
  </si>
  <si>
    <t>сентябрь</t>
  </si>
  <si>
    <t>Замена ламп  энергосберегающей Navigator G23</t>
  </si>
  <si>
    <t>Утверждаю:</t>
  </si>
  <si>
    <t>Генеральный директор ООО "Статус 2"</t>
  </si>
  <si>
    <t>____________ И.С. Мансурова</t>
  </si>
  <si>
    <t>Отчет Управляющей компании ООО " Статус2"  по выполнению работ по содержанию и текущему ремонту жилого фонда, 2015г.</t>
  </si>
  <si>
    <t>Начальник участка</t>
  </si>
  <si>
    <t>О.А. Басистюк</t>
  </si>
  <si>
    <t>ПРОСРОЧЕННАЯ ЗАДОЛЖЕННОСТЬ  ПО ОПЛАТЕ   ЖКУ
на 01.01.2016г. составляет:</t>
  </si>
</sst>
</file>

<file path=xl/styles.xml><?xml version="1.0" encoding="utf-8"?>
<styleSheet xmlns="http://schemas.openxmlformats.org/spreadsheetml/2006/main">
  <numFmts count="7">
    <numFmt numFmtId="164" formatCode="0.0"/>
    <numFmt numFmtId="165" formatCode="#,##0;[Red]#,##0"/>
    <numFmt numFmtId="166" formatCode="#,##0_р_.;[Red]#,##0_р_."/>
    <numFmt numFmtId="167" formatCode="#,##0_р_."/>
    <numFmt numFmtId="168" formatCode="#,##0.0;[Red]#,##0.0"/>
    <numFmt numFmtId="169" formatCode="#,##0.00_р_."/>
    <numFmt numFmtId="170" formatCode="#,##0.0"/>
  </numFmts>
  <fonts count="3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20"/>
      <name val="Arial Cyr"/>
      <charset val="204"/>
    </font>
    <font>
      <b/>
      <sz val="20"/>
      <color indexed="10"/>
      <name val="Arial Cyr"/>
      <charset val="204"/>
    </font>
    <font>
      <b/>
      <i/>
      <sz val="10"/>
      <name val="Arial"/>
      <family val="2"/>
      <charset val="204"/>
    </font>
    <font>
      <i/>
      <sz val="10"/>
      <name val="Arial Cyr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3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70" fontId="8" fillId="0" borderId="0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 vertical="center"/>
    </xf>
    <xf numFmtId="0" fontId="8" fillId="0" borderId="1" xfId="0" applyFont="1" applyFill="1" applyBorder="1" applyAlignment="1"/>
    <xf numFmtId="164" fontId="2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2" fontId="8" fillId="2" borderId="3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9" fillId="0" borderId="6" xfId="0" applyFont="1" applyBorder="1" applyAlignment="1">
      <alignment vertical="center" wrapText="1"/>
    </xf>
    <xf numFmtId="9" fontId="8" fillId="0" borderId="6" xfId="0" applyNumberFormat="1" applyFont="1" applyBorder="1" applyAlignment="1">
      <alignment horizontal="center" vertical="center"/>
    </xf>
    <xf numFmtId="165" fontId="9" fillId="0" borderId="6" xfId="0" applyNumberFormat="1" applyFont="1" applyFill="1" applyBorder="1" applyAlignment="1" applyProtection="1">
      <alignment horizontal="center" vertical="center"/>
      <protection locked="0"/>
    </xf>
    <xf numFmtId="165" fontId="11" fillId="0" borderId="6" xfId="0" applyNumberFormat="1" applyFont="1" applyBorder="1" applyAlignment="1">
      <alignment horizontal="center" vertical="center"/>
    </xf>
    <xf numFmtId="165" fontId="9" fillId="0" borderId="7" xfId="0" applyNumberFormat="1" applyFont="1" applyFill="1" applyBorder="1" applyAlignment="1">
      <alignment horizontal="center" vertical="center"/>
    </xf>
    <xf numFmtId="165" fontId="9" fillId="0" borderId="8" xfId="0" applyNumberFormat="1" applyFont="1" applyFill="1" applyBorder="1" applyAlignment="1">
      <alignment horizontal="center" vertical="center"/>
    </xf>
    <xf numFmtId="165" fontId="11" fillId="0" borderId="9" xfId="0" applyNumberFormat="1" applyFont="1" applyBorder="1" applyAlignment="1">
      <alignment horizontal="center" vertical="center"/>
    </xf>
    <xf numFmtId="165" fontId="11" fillId="0" borderId="10" xfId="0" applyNumberFormat="1" applyFont="1" applyBorder="1" applyAlignment="1">
      <alignment horizontal="center" vertical="center"/>
    </xf>
    <xf numFmtId="166" fontId="9" fillId="0" borderId="8" xfId="0" applyNumberFormat="1" applyFont="1" applyFill="1" applyBorder="1" applyAlignment="1">
      <alignment horizontal="center" vertical="center"/>
    </xf>
    <xf numFmtId="166" fontId="11" fillId="0" borderId="9" xfId="0" applyNumberFormat="1" applyFont="1" applyBorder="1" applyAlignment="1">
      <alignment horizontal="center" vertical="center"/>
    </xf>
    <xf numFmtId="166" fontId="11" fillId="0" borderId="10" xfId="0" applyNumberFormat="1" applyFont="1" applyBorder="1" applyAlignment="1">
      <alignment horizontal="center" vertical="center"/>
    </xf>
    <xf numFmtId="10" fontId="8" fillId="0" borderId="6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vertical="center" wrapText="1"/>
    </xf>
    <xf numFmtId="9" fontId="8" fillId="0" borderId="11" xfId="0" applyNumberFormat="1" applyFont="1" applyBorder="1" applyAlignment="1">
      <alignment horizontal="center" vertical="center"/>
    </xf>
    <xf numFmtId="165" fontId="9" fillId="0" borderId="11" xfId="0" applyNumberFormat="1" applyFont="1" applyFill="1" applyBorder="1" applyAlignment="1" applyProtection="1">
      <alignment horizontal="center" vertical="center"/>
      <protection locked="0"/>
    </xf>
    <xf numFmtId="165" fontId="11" fillId="0" borderId="11" xfId="0" applyNumberFormat="1" applyFont="1" applyBorder="1" applyAlignment="1">
      <alignment horizontal="center" vertical="center"/>
    </xf>
    <xf numFmtId="165" fontId="9" fillId="0" borderId="12" xfId="0" applyNumberFormat="1" applyFont="1" applyFill="1" applyBorder="1" applyAlignment="1">
      <alignment horizontal="center" vertical="center"/>
    </xf>
    <xf numFmtId="165" fontId="9" fillId="0" borderId="13" xfId="0" applyNumberFormat="1" applyFont="1" applyFill="1" applyBorder="1" applyAlignment="1">
      <alignment horizontal="center" vertical="center"/>
    </xf>
    <xf numFmtId="165" fontId="11" fillId="0" borderId="14" xfId="0" applyNumberFormat="1" applyFont="1" applyBorder="1" applyAlignment="1">
      <alignment horizontal="center" vertical="center"/>
    </xf>
    <xf numFmtId="165" fontId="11" fillId="0" borderId="15" xfId="0" applyNumberFormat="1" applyFont="1" applyBorder="1" applyAlignment="1">
      <alignment horizontal="center" vertical="center"/>
    </xf>
    <xf numFmtId="166" fontId="9" fillId="0" borderId="13" xfId="0" applyNumberFormat="1" applyFont="1" applyFill="1" applyBorder="1" applyAlignment="1">
      <alignment horizontal="center" vertical="center"/>
    </xf>
    <xf numFmtId="3" fontId="9" fillId="0" borderId="16" xfId="0" applyNumberFormat="1" applyFont="1" applyBorder="1" applyAlignment="1">
      <alignment vertical="center" wrapText="1"/>
    </xf>
    <xf numFmtId="3" fontId="2" fillId="0" borderId="16" xfId="0" applyNumberFormat="1" applyFont="1" applyBorder="1" applyAlignment="1">
      <alignment horizontal="center" vertical="center"/>
    </xf>
    <xf numFmtId="3" fontId="9" fillId="0" borderId="11" xfId="0" applyNumberFormat="1" applyFont="1" applyFill="1" applyBorder="1" applyAlignment="1">
      <alignment horizontal="center" vertical="center"/>
    </xf>
    <xf numFmtId="3" fontId="11" fillId="0" borderId="17" xfId="0" applyNumberFormat="1" applyFont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/>
    </xf>
    <xf numFmtId="3" fontId="9" fillId="0" borderId="18" xfId="0" applyNumberFormat="1" applyFont="1" applyFill="1" applyBorder="1" applyAlignment="1">
      <alignment horizontal="center" vertical="center"/>
    </xf>
    <xf numFmtId="3" fontId="11" fillId="0" borderId="19" xfId="0" applyNumberFormat="1" applyFont="1" applyBorder="1" applyAlignment="1">
      <alignment horizontal="center" vertical="center"/>
    </xf>
    <xf numFmtId="3" fontId="11" fillId="0" borderId="20" xfId="0" applyNumberFormat="1" applyFont="1" applyBorder="1" applyAlignment="1">
      <alignment horizontal="center" vertical="center"/>
    </xf>
    <xf numFmtId="165" fontId="9" fillId="0" borderId="18" xfId="0" applyNumberFormat="1" applyFont="1" applyFill="1" applyBorder="1" applyAlignment="1">
      <alignment horizontal="center" vertical="center"/>
    </xf>
    <xf numFmtId="165" fontId="11" fillId="0" borderId="19" xfId="0" applyNumberFormat="1" applyFont="1" applyBorder="1" applyAlignment="1">
      <alignment horizontal="center" vertical="center"/>
    </xf>
    <xf numFmtId="165" fontId="11" fillId="0" borderId="20" xfId="0" applyNumberFormat="1" applyFont="1" applyBorder="1" applyAlignment="1">
      <alignment horizontal="center" vertical="center"/>
    </xf>
    <xf numFmtId="3" fontId="2" fillId="0" borderId="0" xfId="0" applyNumberFormat="1" applyFont="1"/>
    <xf numFmtId="0" fontId="9" fillId="0" borderId="21" xfId="0" applyFont="1" applyBorder="1" applyAlignment="1">
      <alignment vertical="center" wrapText="1"/>
    </xf>
    <xf numFmtId="9" fontId="2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166" fontId="9" fillId="0" borderId="0" xfId="0" applyNumberFormat="1" applyFont="1" applyFill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165" fontId="11" fillId="0" borderId="22" xfId="0" applyNumberFormat="1" applyFont="1" applyBorder="1" applyAlignment="1">
      <alignment horizontal="center" vertical="center"/>
    </xf>
    <xf numFmtId="0" fontId="8" fillId="0" borderId="6" xfId="0" applyFont="1" applyFill="1" applyBorder="1" applyAlignment="1"/>
    <xf numFmtId="164" fontId="2" fillId="0" borderId="6" xfId="0" applyNumberFormat="1" applyFont="1" applyFill="1" applyBorder="1" applyAlignment="1">
      <alignment horizontal="center" vertical="center"/>
    </xf>
    <xf numFmtId="2" fontId="8" fillId="0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2" fontId="8" fillId="0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165" fontId="9" fillId="0" borderId="6" xfId="0" applyNumberFormat="1" applyFont="1" applyFill="1" applyBorder="1" applyAlignment="1">
      <alignment horizontal="center" vertical="center"/>
    </xf>
    <xf numFmtId="165" fontId="9" fillId="0" borderId="11" xfId="0" applyNumberFormat="1" applyFont="1" applyFill="1" applyBorder="1" applyAlignment="1">
      <alignment horizontal="center" vertical="center"/>
    </xf>
    <xf numFmtId="165" fontId="9" fillId="0" borderId="23" xfId="0" applyNumberFormat="1" applyFont="1" applyFill="1" applyBorder="1" applyAlignment="1">
      <alignment horizontal="center" vertical="center"/>
    </xf>
    <xf numFmtId="165" fontId="11" fillId="0" borderId="24" xfId="0" applyNumberFormat="1" applyFont="1" applyBorder="1" applyAlignment="1">
      <alignment horizontal="center" vertical="center"/>
    </xf>
    <xf numFmtId="165" fontId="11" fillId="0" borderId="25" xfId="0" applyNumberFormat="1" applyFont="1" applyBorder="1" applyAlignment="1">
      <alignment horizontal="center" vertical="center"/>
    </xf>
    <xf numFmtId="166" fontId="9" fillId="0" borderId="23" xfId="0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vertical="center" wrapText="1"/>
    </xf>
    <xf numFmtId="9" fontId="2" fillId="0" borderId="16" xfId="0" applyNumberFormat="1" applyFont="1" applyBorder="1" applyAlignment="1">
      <alignment horizontal="center" vertical="center"/>
    </xf>
    <xf numFmtId="3" fontId="9" fillId="0" borderId="23" xfId="0" applyNumberFormat="1" applyFont="1" applyFill="1" applyBorder="1" applyAlignment="1">
      <alignment horizontal="center" vertical="center"/>
    </xf>
    <xf numFmtId="3" fontId="11" fillId="0" borderId="26" xfId="0" applyNumberFormat="1" applyFont="1" applyBorder="1" applyAlignment="1">
      <alignment horizontal="center" vertical="center"/>
    </xf>
    <xf numFmtId="165" fontId="11" fillId="0" borderId="17" xfId="0" applyNumberFormat="1" applyFont="1" applyBorder="1" applyAlignment="1">
      <alignment horizontal="center" vertical="center"/>
    </xf>
    <xf numFmtId="165" fontId="11" fillId="0" borderId="26" xfId="0" applyNumberFormat="1" applyFont="1" applyBorder="1" applyAlignment="1">
      <alignment horizontal="center" vertical="center"/>
    </xf>
    <xf numFmtId="0" fontId="2" fillId="0" borderId="21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22" xfId="0" applyFont="1" applyBorder="1"/>
    <xf numFmtId="165" fontId="2" fillId="0" borderId="0" xfId="0" applyNumberFormat="1" applyFont="1" applyBorder="1"/>
    <xf numFmtId="168" fontId="9" fillId="0" borderId="6" xfId="0" applyNumberFormat="1" applyFont="1" applyFill="1" applyBorder="1" applyAlignment="1">
      <alignment horizontal="center" vertical="center"/>
    </xf>
    <xf numFmtId="165" fontId="11" fillId="0" borderId="30" xfId="0" applyNumberFormat="1" applyFont="1" applyBorder="1" applyAlignment="1">
      <alignment horizontal="center" vertical="center"/>
    </xf>
    <xf numFmtId="166" fontId="11" fillId="0" borderId="30" xfId="0" applyNumberFormat="1" applyFont="1" applyBorder="1" applyAlignment="1">
      <alignment horizontal="center" vertical="center"/>
    </xf>
    <xf numFmtId="3" fontId="9" fillId="0" borderId="16" xfId="0" applyNumberFormat="1" applyFont="1" applyFill="1" applyBorder="1" applyAlignment="1">
      <alignment horizontal="center" vertical="center"/>
    </xf>
    <xf numFmtId="3" fontId="11" fillId="0" borderId="32" xfId="0" applyNumberFormat="1" applyFont="1" applyBorder="1" applyAlignment="1">
      <alignment horizontal="center" vertical="center"/>
    </xf>
    <xf numFmtId="1" fontId="11" fillId="0" borderId="32" xfId="0" applyNumberFormat="1" applyFont="1" applyBorder="1" applyAlignment="1">
      <alignment horizontal="center" vertical="center"/>
    </xf>
    <xf numFmtId="1" fontId="11" fillId="0" borderId="17" xfId="0" applyNumberFormat="1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165" fontId="2" fillId="0" borderId="0" xfId="0" applyNumberFormat="1" applyFont="1"/>
    <xf numFmtId="0" fontId="8" fillId="0" borderId="0" xfId="0" applyFont="1" applyAlignment="1">
      <alignment horizontal="center"/>
    </xf>
    <xf numFmtId="0" fontId="8" fillId="0" borderId="1" xfId="0" applyFont="1" applyFill="1" applyBorder="1" applyAlignment="1" applyProtection="1">
      <protection locked="0"/>
    </xf>
    <xf numFmtId="164" fontId="8" fillId="0" borderId="1" xfId="0" applyNumberFormat="1" applyFont="1" applyFill="1" applyBorder="1" applyAlignment="1" applyProtection="1">
      <alignment horizontal="center" vertical="center"/>
      <protection locked="0"/>
    </xf>
    <xf numFmtId="2" fontId="8" fillId="0" borderId="0" xfId="0" applyNumberFormat="1" applyFont="1" applyFill="1" applyBorder="1" applyAlignment="1" applyProtection="1">
      <alignment horizontal="center" vertical="center"/>
      <protection locked="0"/>
    </xf>
    <xf numFmtId="2" fontId="2" fillId="0" borderId="0" xfId="0" applyNumberFormat="1" applyFont="1" applyFill="1" applyBorder="1" applyAlignment="1" applyProtection="1">
      <alignment horizontal="center" vertical="center"/>
      <protection locked="0"/>
    </xf>
    <xf numFmtId="2" fontId="8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1" fontId="9" fillId="0" borderId="33" xfId="0" applyNumberFormat="1" applyFont="1" applyBorder="1" applyAlignment="1">
      <alignment horizontal="left" vertical="center" wrapText="1"/>
    </xf>
    <xf numFmtId="3" fontId="9" fillId="0" borderId="33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center" vertical="center"/>
    </xf>
    <xf numFmtId="1" fontId="9" fillId="0" borderId="6" xfId="0" applyNumberFormat="1" applyFont="1" applyBorder="1" applyAlignment="1">
      <alignment horizontal="left" vertical="center" wrapText="1"/>
    </xf>
    <xf numFmtId="3" fontId="9" fillId="0" borderId="6" xfId="0" applyNumberFormat="1" applyFont="1" applyBorder="1" applyAlignment="1">
      <alignment horizontal="center" vertical="center"/>
    </xf>
    <xf numFmtId="1" fontId="9" fillId="0" borderId="34" xfId="0" applyNumberFormat="1" applyFont="1" applyBorder="1" applyAlignment="1">
      <alignment horizontal="left" vertical="center" wrapText="1"/>
    </xf>
    <xf numFmtId="3" fontId="9" fillId="0" borderId="34" xfId="0" applyNumberFormat="1" applyFont="1" applyBorder="1" applyAlignment="1">
      <alignment horizontal="center" vertical="center"/>
    </xf>
    <xf numFmtId="3" fontId="9" fillId="0" borderId="35" xfId="0" applyNumberFormat="1" applyFont="1" applyBorder="1" applyAlignment="1">
      <alignment horizontal="left" vertical="center" wrapText="1"/>
    </xf>
    <xf numFmtId="3" fontId="9" fillId="0" borderId="35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left" vertical="center" wrapText="1"/>
    </xf>
    <xf numFmtId="1" fontId="11" fillId="0" borderId="35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167" fontId="0" fillId="0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/>
    <xf numFmtId="164" fontId="2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/>
    </xf>
    <xf numFmtId="2" fontId="2" fillId="3" borderId="28" xfId="0" applyNumberFormat="1" applyFont="1" applyFill="1" applyBorder="1" applyAlignment="1">
      <alignment horizontal="center"/>
    </xf>
    <xf numFmtId="2" fontId="2" fillId="3" borderId="29" xfId="0" applyNumberFormat="1" applyFont="1" applyFill="1" applyBorder="1" applyAlignment="1">
      <alignment horizontal="center"/>
    </xf>
    <xf numFmtId="0" fontId="2" fillId="4" borderId="0" xfId="0" applyFont="1" applyFill="1"/>
    <xf numFmtId="0" fontId="9" fillId="3" borderId="11" xfId="0" applyFont="1" applyFill="1" applyBorder="1" applyAlignment="1">
      <alignment vertical="center" wrapText="1"/>
    </xf>
    <xf numFmtId="9" fontId="8" fillId="3" borderId="11" xfId="0" applyNumberFormat="1" applyFont="1" applyFill="1" applyBorder="1" applyAlignment="1">
      <alignment horizontal="center" vertical="center"/>
    </xf>
    <xf numFmtId="165" fontId="9" fillId="3" borderId="11" xfId="0" applyNumberFormat="1" applyFont="1" applyFill="1" applyBorder="1" applyAlignment="1">
      <alignment horizontal="center" vertical="center"/>
    </xf>
    <xf numFmtId="165" fontId="11" fillId="3" borderId="11" xfId="0" applyNumberFormat="1" applyFont="1" applyFill="1" applyBorder="1" applyAlignment="1">
      <alignment horizontal="center" vertical="center"/>
    </xf>
    <xf numFmtId="165" fontId="11" fillId="3" borderId="31" xfId="0" applyNumberFormat="1" applyFont="1" applyFill="1" applyBorder="1" applyAlignment="1">
      <alignment horizontal="center" vertical="center"/>
    </xf>
    <xf numFmtId="165" fontId="11" fillId="3" borderId="24" xfId="0" applyNumberFormat="1" applyFont="1" applyFill="1" applyBorder="1" applyAlignment="1">
      <alignment horizontal="center" vertical="center"/>
    </xf>
    <xf numFmtId="165" fontId="11" fillId="3" borderId="25" xfId="0" applyNumberFormat="1" applyFont="1" applyFill="1" applyBorder="1" applyAlignment="1">
      <alignment horizontal="center" vertical="center"/>
    </xf>
    <xf numFmtId="0" fontId="9" fillId="5" borderId="6" xfId="0" applyFont="1" applyFill="1" applyBorder="1" applyAlignment="1">
      <alignment vertical="center" wrapText="1"/>
    </xf>
    <xf numFmtId="10" fontId="8" fillId="5" borderId="6" xfId="0" applyNumberFormat="1" applyFont="1" applyFill="1" applyBorder="1" applyAlignment="1">
      <alignment horizontal="center" vertical="center"/>
    </xf>
    <xf numFmtId="168" fontId="9" fillId="5" borderId="6" xfId="0" applyNumberFormat="1" applyFont="1" applyFill="1" applyBorder="1" applyAlignment="1">
      <alignment horizontal="center" vertical="center"/>
    </xf>
    <xf numFmtId="165" fontId="11" fillId="5" borderId="6" xfId="0" applyNumberFormat="1" applyFont="1" applyFill="1" applyBorder="1" applyAlignment="1">
      <alignment horizontal="center" vertical="center"/>
    </xf>
    <xf numFmtId="165" fontId="9" fillId="5" borderId="6" xfId="0" applyNumberFormat="1" applyFont="1" applyFill="1" applyBorder="1" applyAlignment="1">
      <alignment horizontal="center" vertical="center"/>
    </xf>
    <xf numFmtId="165" fontId="11" fillId="5" borderId="30" xfId="0" applyNumberFormat="1" applyFont="1" applyFill="1" applyBorder="1" applyAlignment="1">
      <alignment horizontal="center" vertical="center"/>
    </xf>
    <xf numFmtId="165" fontId="11" fillId="5" borderId="9" xfId="0" applyNumberFormat="1" applyFont="1" applyFill="1" applyBorder="1" applyAlignment="1">
      <alignment horizontal="center" vertical="center"/>
    </xf>
    <xf numFmtId="165" fontId="11" fillId="5" borderId="10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167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167" fontId="4" fillId="0" borderId="29" xfId="0" applyNumberFormat="1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167" fontId="4" fillId="0" borderId="1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1" fillId="0" borderId="14" xfId="0" applyFont="1" applyBorder="1" applyAlignment="1">
      <alignment vertical="top" wrapText="1"/>
    </xf>
    <xf numFmtId="0" fontId="21" fillId="0" borderId="14" xfId="0" applyFont="1" applyBorder="1" applyAlignment="1">
      <alignment horizontal="center" vertical="center" wrapText="1"/>
    </xf>
    <xf numFmtId="4" fontId="5" fillId="4" borderId="14" xfId="0" applyNumberFormat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21" fillId="0" borderId="9" xfId="0" applyFont="1" applyBorder="1" applyAlignment="1">
      <alignment horizontal="left"/>
    </xf>
    <xf numFmtId="0" fontId="21" fillId="0" borderId="9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/>
    </xf>
    <xf numFmtId="0" fontId="21" fillId="0" borderId="9" xfId="0" applyFont="1" applyBorder="1" applyAlignment="1">
      <alignment vertical="top" wrapText="1"/>
    </xf>
    <xf numFmtId="4" fontId="5" fillId="4" borderId="9" xfId="0" applyNumberFormat="1" applyFont="1" applyFill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/>
    </xf>
    <xf numFmtId="0" fontId="21" fillId="0" borderId="49" xfId="0" applyFont="1" applyBorder="1" applyAlignment="1">
      <alignment vertical="top" wrapText="1"/>
    </xf>
    <xf numFmtId="0" fontId="21" fillId="0" borderId="49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167" fontId="4" fillId="0" borderId="49" xfId="0" applyNumberFormat="1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2" fillId="0" borderId="9" xfId="0" applyFont="1" applyBorder="1" applyAlignment="1">
      <alignment vertical="top" wrapText="1"/>
    </xf>
    <xf numFmtId="167" fontId="4" fillId="0" borderId="9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167" fontId="15" fillId="3" borderId="24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 textRotation="90" wrapText="1"/>
    </xf>
    <xf numFmtId="0" fontId="20" fillId="0" borderId="49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/>
    </xf>
    <xf numFmtId="167" fontId="4" fillId="0" borderId="51" xfId="0" applyNumberFormat="1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23" fillId="0" borderId="9" xfId="0" applyFont="1" applyBorder="1"/>
    <xf numFmtId="0" fontId="4" fillId="0" borderId="5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textRotation="90" wrapText="1"/>
    </xf>
    <xf numFmtId="0" fontId="24" fillId="0" borderId="24" xfId="0" applyFont="1" applyBorder="1" applyAlignment="1">
      <alignment horizontal="center" vertical="center"/>
    </xf>
    <xf numFmtId="0" fontId="16" fillId="0" borderId="24" xfId="0" applyFont="1" applyBorder="1" applyAlignment="1">
      <alignment vertical="center" wrapText="1"/>
    </xf>
    <xf numFmtId="0" fontId="16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4" fillId="4" borderId="8" xfId="0" applyFont="1" applyFill="1" applyBorder="1" applyAlignment="1">
      <alignment horizontal="center" vertical="center" textRotation="90" wrapText="1"/>
    </xf>
    <xf numFmtId="0" fontId="24" fillId="4" borderId="9" xfId="0" applyFont="1" applyFill="1" applyBorder="1" applyAlignment="1">
      <alignment horizontal="left" vertical="center"/>
    </xf>
    <xf numFmtId="0" fontId="15" fillId="0" borderId="51" xfId="0" applyFont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/>
    </xf>
    <xf numFmtId="0" fontId="0" fillId="4" borderId="14" xfId="0" applyFill="1" applyBorder="1"/>
    <xf numFmtId="0" fontId="0" fillId="4" borderId="10" xfId="0" applyFill="1" applyBorder="1"/>
    <xf numFmtId="0" fontId="4" fillId="4" borderId="13" xfId="0" applyFont="1" applyFill="1" applyBorder="1" applyAlignment="1">
      <alignment horizontal="center" vertical="center" textRotation="90" wrapText="1"/>
    </xf>
    <xf numFmtId="0" fontId="24" fillId="4" borderId="47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vertical="top" wrapText="1"/>
    </xf>
    <xf numFmtId="0" fontId="21" fillId="0" borderId="14" xfId="0" applyFont="1" applyFill="1" applyBorder="1" applyAlignment="1">
      <alignment horizontal="center" vertical="center" wrapText="1"/>
    </xf>
    <xf numFmtId="4" fontId="5" fillId="0" borderId="14" xfId="0" applyNumberFormat="1" applyFont="1" applyFill="1" applyBorder="1" applyAlignment="1">
      <alignment horizontal="center" vertical="center" wrapText="1"/>
    </xf>
    <xf numFmtId="0" fontId="0" fillId="4" borderId="54" xfId="0" applyFill="1" applyBorder="1"/>
    <xf numFmtId="0" fontId="21" fillId="0" borderId="9" xfId="0" applyFont="1" applyFill="1" applyBorder="1" applyAlignment="1">
      <alignment vertical="top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top" wrapText="1"/>
    </xf>
    <xf numFmtId="0" fontId="24" fillId="4" borderId="9" xfId="0" applyFont="1" applyFill="1" applyBorder="1" applyAlignment="1">
      <alignment horizontal="center" vertical="center"/>
    </xf>
    <xf numFmtId="4" fontId="5" fillId="0" borderId="9" xfId="0" applyNumberFormat="1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textRotation="90" wrapText="1"/>
    </xf>
    <xf numFmtId="0" fontId="24" fillId="4" borderId="24" xfId="0" applyFont="1" applyFill="1" applyBorder="1" applyAlignment="1">
      <alignment horizontal="left" vertical="center"/>
    </xf>
    <xf numFmtId="0" fontId="16" fillId="4" borderId="24" xfId="0" applyFont="1" applyFill="1" applyBorder="1" applyAlignment="1">
      <alignment wrapText="1"/>
    </xf>
    <xf numFmtId="0" fontId="0" fillId="4" borderId="24" xfId="0" applyFill="1" applyBorder="1" applyAlignment="1">
      <alignment horizontal="center" vertical="center"/>
    </xf>
    <xf numFmtId="167" fontId="15" fillId="3" borderId="24" xfId="0" applyNumberFormat="1" applyFont="1" applyFill="1" applyBorder="1" applyAlignment="1">
      <alignment vertical="center"/>
    </xf>
    <xf numFmtId="0" fontId="0" fillId="4" borderId="25" xfId="0" applyFill="1" applyBorder="1" applyAlignment="1">
      <alignment vertical="center"/>
    </xf>
    <xf numFmtId="0" fontId="4" fillId="4" borderId="50" xfId="0" applyFont="1" applyFill="1" applyBorder="1" applyAlignment="1">
      <alignment horizontal="center" vertical="center" textRotation="90" wrapText="1"/>
    </xf>
    <xf numFmtId="0" fontId="24" fillId="4" borderId="49" xfId="0" applyFont="1" applyFill="1" applyBorder="1" applyAlignment="1">
      <alignment horizontal="left" vertical="center"/>
    </xf>
    <xf numFmtId="0" fontId="15" fillId="4" borderId="51" xfId="0" applyFont="1" applyFill="1" applyBorder="1" applyAlignment="1">
      <alignment horizontal="center" wrapText="1"/>
    </xf>
    <xf numFmtId="0" fontId="0" fillId="4" borderId="51" xfId="0" applyFill="1" applyBorder="1" applyAlignment="1">
      <alignment horizontal="center" vertical="center"/>
    </xf>
    <xf numFmtId="167" fontId="0" fillId="4" borderId="51" xfId="0" applyNumberFormat="1" applyFill="1" applyBorder="1" applyAlignment="1">
      <alignment vertical="center"/>
    </xf>
    <xf numFmtId="0" fontId="0" fillId="4" borderId="52" xfId="0" applyFill="1" applyBorder="1" applyAlignment="1">
      <alignment vertical="center"/>
    </xf>
    <xf numFmtId="0" fontId="24" fillId="4" borderId="45" xfId="0" applyFont="1" applyFill="1" applyBorder="1" applyAlignment="1">
      <alignment horizontal="left" vertical="center"/>
    </xf>
    <xf numFmtId="0" fontId="21" fillId="0" borderId="9" xfId="0" applyFont="1" applyBorder="1" applyAlignment="1">
      <alignment vertical="center" wrapText="1"/>
    </xf>
    <xf numFmtId="4" fontId="25" fillId="0" borderId="9" xfId="0" applyNumberFormat="1" applyFont="1" applyBorder="1" applyAlignment="1">
      <alignment horizontal="center" vertical="center"/>
    </xf>
    <xf numFmtId="0" fontId="0" fillId="4" borderId="46" xfId="0" applyFill="1" applyBorder="1" applyAlignment="1">
      <alignment vertical="center"/>
    </xf>
    <xf numFmtId="0" fontId="24" fillId="0" borderId="24" xfId="0" applyFont="1" applyBorder="1" applyAlignment="1">
      <alignment horizontal="left" vertical="center"/>
    </xf>
    <xf numFmtId="0" fontId="16" fillId="0" borderId="17" xfId="0" applyFont="1" applyBorder="1" applyAlignment="1">
      <alignment wrapText="1"/>
    </xf>
    <xf numFmtId="0" fontId="0" fillId="0" borderId="17" xfId="0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167" fontId="15" fillId="3" borderId="17" xfId="0" applyNumberFormat="1" applyFont="1" applyFill="1" applyBorder="1" applyAlignment="1">
      <alignment vertical="center"/>
    </xf>
    <xf numFmtId="0" fontId="4" fillId="0" borderId="55" xfId="0" applyFont="1" applyBorder="1" applyAlignment="1">
      <alignment horizontal="center" vertical="center" textRotation="90" wrapText="1"/>
    </xf>
    <xf numFmtId="0" fontId="24" fillId="0" borderId="51" xfId="0" applyFont="1" applyBorder="1" applyAlignment="1">
      <alignment horizontal="left" vertical="center"/>
    </xf>
    <xf numFmtId="0" fontId="19" fillId="0" borderId="14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167" fontId="15" fillId="0" borderId="51" xfId="0" applyNumberFormat="1" applyFont="1" applyBorder="1" applyAlignment="1">
      <alignment vertical="center"/>
    </xf>
    <xf numFmtId="0" fontId="0" fillId="0" borderId="56" xfId="0" applyBorder="1" applyAlignment="1">
      <alignment vertical="center"/>
    </xf>
    <xf numFmtId="0" fontId="4" fillId="0" borderId="8" xfId="0" applyFont="1" applyBorder="1" applyAlignment="1">
      <alignment horizontal="center" vertical="center" textRotation="90" wrapText="1"/>
    </xf>
    <xf numFmtId="0" fontId="24" fillId="0" borderId="9" xfId="0" applyFont="1" applyBorder="1" applyAlignment="1">
      <alignment horizontal="left" vertical="center"/>
    </xf>
    <xf numFmtId="0" fontId="15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167" fontId="0" fillId="0" borderId="14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13" xfId="0" applyFont="1" applyBorder="1" applyAlignment="1">
      <alignment horizontal="center" vertical="center" textRotation="90" wrapText="1"/>
    </xf>
    <xf numFmtId="0" fontId="24" fillId="0" borderId="47" xfId="0" applyFont="1" applyBorder="1" applyAlignment="1">
      <alignment horizontal="left" vertical="center"/>
    </xf>
    <xf numFmtId="0" fontId="26" fillId="0" borderId="14" xfId="0" applyFont="1" applyBorder="1" applyAlignment="1">
      <alignment vertical="top" wrapText="1"/>
    </xf>
    <xf numFmtId="0" fontId="26" fillId="0" borderId="14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top" wrapText="1"/>
    </xf>
    <xf numFmtId="4" fontId="27" fillId="4" borderId="14" xfId="0" applyNumberFormat="1" applyFont="1" applyFill="1" applyBorder="1" applyAlignment="1">
      <alignment horizontal="center" vertical="center" wrapText="1"/>
    </xf>
    <xf numFmtId="0" fontId="0" fillId="0" borderId="46" xfId="0" applyBorder="1" applyAlignment="1">
      <alignment vertical="center"/>
    </xf>
    <xf numFmtId="0" fontId="26" fillId="0" borderId="9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top" wrapText="1"/>
    </xf>
    <xf numFmtId="1" fontId="26" fillId="0" borderId="9" xfId="0" applyNumberFormat="1" applyFont="1" applyBorder="1" applyAlignment="1">
      <alignment horizontal="center" vertical="center" wrapText="1"/>
    </xf>
    <xf numFmtId="0" fontId="26" fillId="0" borderId="9" xfId="0" applyFont="1" applyBorder="1" applyAlignment="1">
      <alignment vertical="top" wrapText="1"/>
    </xf>
    <xf numFmtId="0" fontId="24" fillId="0" borderId="14" xfId="0" applyFont="1" applyBorder="1" applyAlignment="1">
      <alignment horizontal="left" vertical="center"/>
    </xf>
    <xf numFmtId="0" fontId="0" fillId="0" borderId="14" xfId="0" applyBorder="1" applyAlignment="1">
      <alignment vertical="center" wrapText="1"/>
    </xf>
    <xf numFmtId="0" fontId="15" fillId="0" borderId="14" xfId="0" applyFont="1" applyBorder="1" applyAlignment="1">
      <alignment horizontal="center" vertical="center"/>
    </xf>
    <xf numFmtId="169" fontId="15" fillId="3" borderId="14" xfId="0" applyNumberFormat="1" applyFont="1" applyFill="1" applyBorder="1" applyAlignment="1">
      <alignment vertical="center"/>
    </xf>
    <xf numFmtId="0" fontId="0" fillId="0" borderId="15" xfId="0" applyBorder="1" applyAlignment="1">
      <alignment vertical="center"/>
    </xf>
    <xf numFmtId="0" fontId="4" fillId="0" borderId="3" xfId="0" applyFont="1" applyBorder="1" applyAlignment="1">
      <alignment horizontal="center" vertical="center" textRotation="90" wrapText="1"/>
    </xf>
    <xf numFmtId="0" fontId="24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7" fontId="0" fillId="0" borderId="4" xfId="0" applyNumberFormat="1" applyBorder="1" applyAlignment="1">
      <alignment vertical="center"/>
    </xf>
    <xf numFmtId="0" fontId="24" fillId="0" borderId="51" xfId="0" applyFont="1" applyBorder="1" applyAlignment="1">
      <alignment horizontal="center" vertical="center"/>
    </xf>
    <xf numFmtId="0" fontId="16" fillId="0" borderId="51" xfId="0" applyFont="1" applyBorder="1" applyAlignment="1">
      <alignment horizontal="left" vertical="center" wrapText="1"/>
    </xf>
    <xf numFmtId="0" fontId="16" fillId="0" borderId="51" xfId="0" applyFont="1" applyBorder="1" applyAlignment="1">
      <alignment horizontal="center" vertical="center"/>
    </xf>
    <xf numFmtId="167" fontId="0" fillId="0" borderId="51" xfId="0" applyNumberFormat="1" applyBorder="1" applyAlignment="1">
      <alignment horizontal="center" vertical="center"/>
    </xf>
    <xf numFmtId="0" fontId="0" fillId="0" borderId="24" xfId="0" applyBorder="1" applyAlignment="1">
      <alignment vertical="center" wrapText="1"/>
    </xf>
    <xf numFmtId="0" fontId="0" fillId="0" borderId="24" xfId="0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4" fontId="15" fillId="3" borderId="24" xfId="0" applyNumberFormat="1" applyFont="1" applyFill="1" applyBorder="1" applyAlignment="1">
      <alignment vertical="center"/>
    </xf>
    <xf numFmtId="0" fontId="24" fillId="0" borderId="49" xfId="0" applyFont="1" applyBorder="1" applyAlignment="1">
      <alignment horizontal="left" vertical="center"/>
    </xf>
    <xf numFmtId="0" fontId="19" fillId="0" borderId="49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167" fontId="0" fillId="0" borderId="49" xfId="0" applyNumberFormat="1" applyBorder="1" applyAlignment="1">
      <alignment vertical="center"/>
    </xf>
    <xf numFmtId="0" fontId="0" fillId="0" borderId="52" xfId="0" applyBorder="1" applyAlignment="1">
      <alignment vertical="center"/>
    </xf>
    <xf numFmtId="0" fontId="15" fillId="0" borderId="28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left" vertical="center"/>
    </xf>
    <xf numFmtId="0" fontId="28" fillId="0" borderId="9" xfId="0" applyFont="1" applyBorder="1" applyAlignment="1">
      <alignment horizontal="center" vertical="center"/>
    </xf>
    <xf numFmtId="0" fontId="28" fillId="0" borderId="14" xfId="0" applyFont="1" applyBorder="1" applyAlignment="1">
      <alignment horizontal="left" vertical="center"/>
    </xf>
    <xf numFmtId="0" fontId="28" fillId="0" borderId="14" xfId="0" applyFont="1" applyBorder="1" applyAlignment="1">
      <alignment horizontal="center" vertical="center"/>
    </xf>
    <xf numFmtId="0" fontId="24" fillId="0" borderId="45" xfId="0" applyFont="1" applyBorder="1" applyAlignment="1">
      <alignment horizontal="left" vertical="center"/>
    </xf>
    <xf numFmtId="4" fontId="8" fillId="4" borderId="14" xfId="0" applyNumberFormat="1" applyFont="1" applyFill="1" applyBorder="1" applyAlignment="1">
      <alignment horizontal="center" vertical="center"/>
    </xf>
    <xf numFmtId="4" fontId="8" fillId="4" borderId="9" xfId="0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 textRotation="90" wrapText="1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4" fontId="15" fillId="0" borderId="19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4" fillId="0" borderId="0" xfId="0" applyFont="1" applyAlignment="1">
      <alignment horizontal="center" vertical="center" textRotation="90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67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167" fontId="16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4" fontId="8" fillId="0" borderId="35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left"/>
    </xf>
    <xf numFmtId="1" fontId="9" fillId="0" borderId="0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 applyProtection="1">
      <alignment horizontal="left" vertical="center" wrapText="1"/>
      <protection locked="0"/>
    </xf>
    <xf numFmtId="1" fontId="9" fillId="2" borderId="6" xfId="0" applyNumberFormat="1" applyFont="1" applyFill="1" applyBorder="1" applyAlignment="1" applyProtection="1">
      <alignment horizontal="left" vertical="center" wrapText="1"/>
      <protection locked="0"/>
    </xf>
    <xf numFmtId="1" fontId="9" fillId="2" borderId="11" xfId="0" applyNumberFormat="1" applyFont="1" applyFill="1" applyBorder="1" applyAlignment="1" applyProtection="1">
      <alignment horizontal="left" vertical="center" wrapText="1"/>
      <protection locked="0"/>
    </xf>
    <xf numFmtId="1" fontId="9" fillId="0" borderId="37" xfId="0" applyNumberFormat="1" applyFont="1" applyFill="1" applyBorder="1" applyAlignment="1" applyProtection="1">
      <alignment horizontal="center" vertical="center" wrapText="1"/>
      <protection locked="0"/>
    </xf>
    <xf numFmtId="1" fontId="9" fillId="0" borderId="38" xfId="0" applyNumberFormat="1" applyFont="1" applyFill="1" applyBorder="1" applyAlignment="1" applyProtection="1">
      <alignment horizontal="center" vertical="center" wrapText="1"/>
      <protection locked="0"/>
    </xf>
    <xf numFmtId="1" fontId="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37" xfId="0" applyFont="1" applyFill="1" applyBorder="1" applyAlignment="1" applyProtection="1">
      <alignment horizontal="center" vertical="center" textRotation="90" wrapText="1"/>
      <protection locked="0"/>
    </xf>
    <xf numFmtId="0" fontId="9" fillId="0" borderId="38" xfId="0" applyFont="1" applyFill="1" applyBorder="1" applyAlignment="1" applyProtection="1">
      <alignment horizontal="center" vertical="center" textRotation="90" wrapText="1"/>
      <protection locked="0"/>
    </xf>
    <xf numFmtId="0" fontId="9" fillId="0" borderId="33" xfId="0" applyFont="1" applyFill="1" applyBorder="1" applyAlignment="1" applyProtection="1">
      <alignment horizontal="center" vertical="center" textRotation="90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2" fontId="12" fillId="0" borderId="9" xfId="0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4" fontId="27" fillId="4" borderId="9" xfId="0" applyNumberFormat="1" applyFont="1" applyFill="1" applyBorder="1" applyAlignment="1">
      <alignment horizontal="center" vertical="center" wrapText="1"/>
    </xf>
    <xf numFmtId="4" fontId="29" fillId="0" borderId="9" xfId="0" applyNumberFormat="1" applyFont="1" applyBorder="1" applyAlignment="1">
      <alignment horizontal="center" vertical="center"/>
    </xf>
    <xf numFmtId="4" fontId="29" fillId="0" borderId="14" xfId="0" applyNumberFormat="1" applyFont="1" applyBorder="1" applyAlignment="1">
      <alignment horizontal="center" vertical="center"/>
    </xf>
    <xf numFmtId="0" fontId="24" fillId="4" borderId="14" xfId="0" applyFont="1" applyFill="1" applyBorder="1" applyAlignment="1">
      <alignment horizontal="center" vertical="center"/>
    </xf>
    <xf numFmtId="0" fontId="24" fillId="4" borderId="49" xfId="0" applyFont="1" applyFill="1" applyBorder="1" applyAlignment="1">
      <alignment horizontal="center" vertical="center"/>
    </xf>
    <xf numFmtId="4" fontId="5" fillId="0" borderId="9" xfId="0" applyNumberFormat="1" applyFont="1" applyFill="1" applyBorder="1" applyAlignment="1">
      <alignment horizontal="center" vertical="center" wrapText="1"/>
    </xf>
    <xf numFmtId="4" fontId="5" fillId="0" borderId="14" xfId="0" applyNumberFormat="1" applyFont="1" applyFill="1" applyBorder="1" applyAlignment="1">
      <alignment horizontal="center" vertical="center" wrapText="1"/>
    </xf>
    <xf numFmtId="4" fontId="5" fillId="0" borderId="49" xfId="0" applyNumberFormat="1" applyFont="1" applyFill="1" applyBorder="1" applyAlignment="1">
      <alignment horizontal="center" vertical="center" wrapText="1"/>
    </xf>
    <xf numFmtId="4" fontId="27" fillId="4" borderId="1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7" fillId="6" borderId="41" xfId="0" applyFont="1" applyFill="1" applyBorder="1" applyAlignment="1">
      <alignment horizontal="center" vertical="center"/>
    </xf>
    <xf numFmtId="0" fontId="17" fillId="6" borderId="42" xfId="0" applyFont="1" applyFill="1" applyBorder="1" applyAlignment="1">
      <alignment horizontal="center" vertical="center"/>
    </xf>
    <xf numFmtId="0" fontId="17" fillId="6" borderId="43" xfId="0" applyFont="1" applyFill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4" fontId="5" fillId="4" borderId="9" xfId="0" applyNumberFormat="1" applyFont="1" applyFill="1" applyBorder="1" applyAlignment="1">
      <alignment horizontal="center" vertical="center" wrapText="1"/>
    </xf>
    <xf numFmtId="4" fontId="5" fillId="4" borderId="14" xfId="0" applyNumberFormat="1" applyFont="1" applyFill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4" fontId="8" fillId="0" borderId="43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lservis\doc\Documents%20and%20Settings\User\&#1056;&#1072;&#1073;&#1086;&#1095;&#1080;&#1081;%20&#1089;&#1090;&#1086;&#1083;\2010&#1075;&#1086;&#1076;\&#1086;&#1090;&#1095;&#1077;&#1090;&#1099;%20&#1087;&#1086;%20&#1076;&#1086;&#1084;&#1072;&#1084;\&#1054;&#1058;&#1063;&#1045;&#1058;&#1067;%202008-10\5-1\&#1085;&#1072;&#1095;.&#1086;&#1087;&#1083;.%202008-09&#1075;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косм 8 08"/>
      <sheetName val="2008 год"/>
      <sheetName val="Лист3"/>
      <sheetName val="Ленина48-76Б"/>
      <sheetName val="М.95,97,99,101"/>
      <sheetName val="Сов.70,74,76,78,82,80"/>
      <sheetName val="8 марта,8,10,12"/>
      <sheetName val="Маг.87,89,91,93,103"/>
      <sheetName val="Л-86"/>
      <sheetName val="8 марта,2,4"/>
      <sheetName val="Л-84,94"/>
      <sheetName val="Л-88а"/>
      <sheetName val="Дз.22,24,26"/>
      <sheetName val="Дз.12,14,16,20,20А,20Б"/>
      <sheetName val="Г-10,10-А,10-Б"/>
      <sheetName val="Г-6"/>
      <sheetName val="Г-4"/>
      <sheetName val="С-85"/>
      <sheetName val="С-83-А"/>
      <sheetName val="С-83"/>
      <sheetName val="Л-78"/>
      <sheetName val="Л-76-Б"/>
      <sheetName val="Л-76а"/>
      <sheetName val="Л-76"/>
      <sheetName val="Л-74"/>
      <sheetName val="Л-70"/>
      <sheetName val="Л-68"/>
      <sheetName val="Л-66"/>
      <sheetName val="Л-58"/>
      <sheetName val="Л-56"/>
      <sheetName val="Л-54б"/>
      <sheetName val="Л-54а"/>
      <sheetName val="Л-54"/>
      <sheetName val="Л-52"/>
      <sheetName val="Ленина,50"/>
      <sheetName val="Ленина,48"/>
      <sheetName val="."/>
      <sheetName val="Советская 70"/>
      <sheetName val="С-70"/>
      <sheetName val="Сов.70"/>
      <sheetName val="Др.4"/>
      <sheetName val="Тр.16-а"/>
      <sheetName val="Тр.16"/>
      <sheetName val="Нов.5-в"/>
      <sheetName val="Маг.,95"/>
      <sheetName val="Маг.97"/>
      <sheetName val="Маг.99"/>
      <sheetName val="Маг.101"/>
      <sheetName val="Лист7"/>
      <sheetName val="Сов.74"/>
      <sheetName val="Сов.76"/>
      <sheetName val="Сов.78"/>
      <sheetName val="Сов.80"/>
      <sheetName val="Сов.82"/>
      <sheetName val="Ленина,86"/>
      <sheetName val="Магистральн.49"/>
      <sheetName val="Магистральная,49А"/>
      <sheetName val="Магистральная,55А"/>
      <sheetName val="Школьная,11"/>
      <sheetName val="Новоселов,5А"/>
      <sheetName val="Дружбы,12Б"/>
      <sheetName val="Дружбы,8А"/>
      <sheetName val="Советская,7"/>
      <sheetName val="Космонавтов,3"/>
      <sheetName val="Республики, 60"/>
      <sheetName val="Энтузиастов,10-А"/>
      <sheetName val="Ленина,44"/>
      <sheetName val="Ленина,42"/>
      <sheetName val="Ленина,40"/>
      <sheetName val="Ленина,34"/>
      <sheetName val="Ленина,32"/>
      <sheetName val="Ленина,30"/>
      <sheetName val="Ленина,28"/>
      <sheetName val="Сов.70,74,76,78,8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72">
          <cell r="G272">
            <v>47995.200000000004</v>
          </cell>
          <cell r="K272">
            <v>33417.03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52"/>
  <sheetViews>
    <sheetView tabSelected="1" workbookViewId="0">
      <selection activeCell="L51" sqref="L51"/>
    </sheetView>
  </sheetViews>
  <sheetFormatPr defaultRowHeight="12.75"/>
  <cols>
    <col min="1" max="1" width="22.140625" style="1" customWidth="1"/>
    <col min="2" max="2" width="8.42578125" style="1" customWidth="1"/>
    <col min="3" max="3" width="9.85546875" style="1" customWidth="1"/>
    <col min="4" max="4" width="9.140625" style="1"/>
    <col min="5" max="5" width="9.42578125" style="1" customWidth="1"/>
    <col min="6" max="6" width="7.85546875" style="1" customWidth="1"/>
    <col min="7" max="7" width="9.140625" style="1"/>
    <col min="8" max="8" width="12.42578125" style="1" customWidth="1"/>
    <col min="9" max="9" width="10" style="1" customWidth="1"/>
    <col min="10" max="10" width="9.140625" style="1"/>
    <col min="11" max="11" width="10.42578125" style="2" customWidth="1"/>
    <col min="12" max="12" width="11.28515625" style="1" customWidth="1"/>
    <col min="13" max="13" width="11.140625" style="1" customWidth="1"/>
    <col min="14" max="14" width="12.42578125" style="1" customWidth="1"/>
    <col min="15" max="15" width="10.42578125" style="1" customWidth="1"/>
    <col min="16" max="16384" width="9.140625" style="1"/>
  </cols>
  <sheetData>
    <row r="2" spans="1:15" ht="15.75">
      <c r="K2" s="314" t="s">
        <v>84</v>
      </c>
      <c r="L2" s="314"/>
      <c r="M2" s="314"/>
      <c r="N2" s="314"/>
    </row>
    <row r="3" spans="1:15" ht="15.75">
      <c r="K3" s="314" t="s">
        <v>85</v>
      </c>
      <c r="L3" s="314"/>
      <c r="M3" s="314"/>
      <c r="N3" s="314"/>
    </row>
    <row r="4" spans="1:15" ht="15.75">
      <c r="K4" s="314" t="s">
        <v>86</v>
      </c>
      <c r="L4" s="314"/>
      <c r="M4" s="314"/>
      <c r="N4" s="314"/>
    </row>
    <row r="7" spans="1:15" s="3" customFormat="1" ht="15.75">
      <c r="A7" s="324" t="s">
        <v>87</v>
      </c>
      <c r="B7" s="324"/>
      <c r="C7" s="324"/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</row>
    <row r="8" spans="1:15" ht="18.75">
      <c r="A8" s="325" t="s">
        <v>41</v>
      </c>
      <c r="B8" s="325"/>
      <c r="C8" s="325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</row>
    <row r="9" spans="1:15" ht="19.5" thickBot="1">
      <c r="A9" s="5" t="s">
        <v>0</v>
      </c>
      <c r="B9" s="4"/>
      <c r="C9" s="4"/>
      <c r="E9" s="6">
        <v>1597.6</v>
      </c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s="7" customFormat="1" ht="14.25" customHeight="1">
      <c r="A10" s="326" t="s">
        <v>1</v>
      </c>
      <c r="B10" s="328" t="s">
        <v>2</v>
      </c>
      <c r="C10" s="331" t="s">
        <v>3</v>
      </c>
      <c r="D10" s="333" t="s">
        <v>4</v>
      </c>
      <c r="E10" s="331" t="s">
        <v>5</v>
      </c>
      <c r="F10" s="335" t="s">
        <v>6</v>
      </c>
      <c r="G10" s="337" t="s">
        <v>7</v>
      </c>
      <c r="H10" s="337"/>
      <c r="I10" s="337"/>
      <c r="J10" s="338"/>
      <c r="K10" s="335" t="s">
        <v>8</v>
      </c>
      <c r="L10" s="339" t="s">
        <v>7</v>
      </c>
      <c r="M10" s="339"/>
      <c r="N10" s="339"/>
      <c r="O10" s="340"/>
    </row>
    <row r="11" spans="1:15" s="7" customFormat="1" ht="37.5" customHeight="1">
      <c r="A11" s="327"/>
      <c r="B11" s="329"/>
      <c r="C11" s="332"/>
      <c r="D11" s="334"/>
      <c r="E11" s="332"/>
      <c r="F11" s="336"/>
      <c r="G11" s="341" t="s">
        <v>9</v>
      </c>
      <c r="H11" s="341" t="s">
        <v>10</v>
      </c>
      <c r="I11" s="341" t="s">
        <v>11</v>
      </c>
      <c r="J11" s="343" t="s">
        <v>12</v>
      </c>
      <c r="K11" s="336"/>
      <c r="L11" s="342" t="s">
        <v>39</v>
      </c>
      <c r="M11" s="341" t="s">
        <v>13</v>
      </c>
      <c r="N11" s="342" t="s">
        <v>40</v>
      </c>
      <c r="O11" s="343" t="s">
        <v>14</v>
      </c>
    </row>
    <row r="12" spans="1:15" s="7" customFormat="1" ht="44.25" customHeight="1">
      <c r="A12" s="327"/>
      <c r="B12" s="330"/>
      <c r="C12" s="332"/>
      <c r="D12" s="334"/>
      <c r="E12" s="332"/>
      <c r="F12" s="336"/>
      <c r="G12" s="341"/>
      <c r="H12" s="341"/>
      <c r="I12" s="341"/>
      <c r="J12" s="343"/>
      <c r="K12" s="336"/>
      <c r="L12" s="342"/>
      <c r="M12" s="341"/>
      <c r="N12" s="342"/>
      <c r="O12" s="343"/>
    </row>
    <row r="13" spans="1:15" s="17" customFormat="1" ht="14.25" hidden="1" customHeight="1">
      <c r="A13" s="8"/>
      <c r="B13" s="9"/>
      <c r="C13" s="10"/>
      <c r="D13" s="11"/>
      <c r="E13" s="12"/>
      <c r="F13" s="13"/>
      <c r="G13" s="14"/>
      <c r="H13" s="14"/>
      <c r="I13" s="14"/>
      <c r="J13" s="14"/>
      <c r="K13" s="15"/>
      <c r="L13" s="14"/>
      <c r="M13" s="14"/>
      <c r="N13" s="14"/>
      <c r="O13" s="16"/>
    </row>
    <row r="14" spans="1:15" hidden="1">
      <c r="A14" s="18"/>
      <c r="B14" s="19"/>
      <c r="C14" s="20"/>
      <c r="D14" s="21"/>
      <c r="E14" s="22"/>
      <c r="F14" s="23"/>
      <c r="G14" s="24"/>
      <c r="H14" s="24"/>
      <c r="I14" s="24"/>
      <c r="J14" s="25"/>
      <c r="K14" s="26"/>
      <c r="L14" s="27"/>
      <c r="M14" s="27"/>
      <c r="N14" s="27"/>
      <c r="O14" s="28"/>
    </row>
    <row r="15" spans="1:15" hidden="1">
      <c r="A15" s="18"/>
      <c r="B15" s="29"/>
      <c r="C15" s="20"/>
      <c r="D15" s="21"/>
      <c r="E15" s="22"/>
      <c r="F15" s="23"/>
      <c r="G15" s="24"/>
      <c r="H15" s="24"/>
      <c r="I15" s="24"/>
      <c r="J15" s="25"/>
      <c r="K15" s="26"/>
      <c r="L15" s="24"/>
      <c r="M15" s="24"/>
      <c r="N15" s="24"/>
      <c r="O15" s="25"/>
    </row>
    <row r="16" spans="1:15" ht="13.5" hidden="1" thickBot="1">
      <c r="A16" s="30"/>
      <c r="B16" s="31"/>
      <c r="C16" s="32"/>
      <c r="D16" s="33"/>
      <c r="E16" s="34"/>
      <c r="F16" s="35"/>
      <c r="G16" s="36"/>
      <c r="H16" s="36"/>
      <c r="I16" s="36"/>
      <c r="J16" s="37"/>
      <c r="K16" s="38"/>
      <c r="L16" s="36"/>
      <c r="M16" s="36"/>
      <c r="N16" s="36"/>
      <c r="O16" s="37"/>
    </row>
    <row r="17" spans="1:15" s="50" customFormat="1" ht="13.5" hidden="1" thickBot="1">
      <c r="A17" s="39"/>
      <c r="B17" s="40"/>
      <c r="C17" s="41"/>
      <c r="D17" s="42"/>
      <c r="E17" s="43"/>
      <c r="F17" s="44"/>
      <c r="G17" s="45"/>
      <c r="H17" s="45"/>
      <c r="I17" s="45"/>
      <c r="J17" s="46"/>
      <c r="K17" s="47"/>
      <c r="L17" s="48"/>
      <c r="M17" s="48"/>
      <c r="N17" s="48"/>
      <c r="O17" s="49"/>
    </row>
    <row r="18" spans="1:15" hidden="1">
      <c r="A18" s="51"/>
      <c r="B18" s="52"/>
      <c r="C18" s="53"/>
      <c r="D18" s="54"/>
      <c r="E18" s="53"/>
      <c r="F18" s="53"/>
      <c r="G18" s="54"/>
      <c r="H18" s="54"/>
      <c r="I18" s="54"/>
      <c r="J18" s="54"/>
      <c r="K18" s="55"/>
      <c r="L18" s="56"/>
      <c r="M18" s="56"/>
      <c r="N18" s="56"/>
      <c r="O18" s="57"/>
    </row>
    <row r="19" spans="1:15" s="17" customFormat="1" ht="12.75" hidden="1" customHeight="1">
      <c r="A19" s="58"/>
      <c r="B19" s="59"/>
      <c r="C19" s="60"/>
      <c r="D19" s="61"/>
      <c r="E19" s="60"/>
      <c r="F19" s="62"/>
      <c r="G19" s="63"/>
      <c r="H19" s="63"/>
      <c r="I19" s="63"/>
      <c r="J19" s="64"/>
      <c r="K19" s="62"/>
      <c r="L19" s="63"/>
      <c r="M19" s="63"/>
      <c r="N19" s="63"/>
      <c r="O19" s="64"/>
    </row>
    <row r="20" spans="1:15" hidden="1">
      <c r="A20" s="18"/>
      <c r="B20" s="19"/>
      <c r="C20" s="65"/>
      <c r="D20" s="21"/>
      <c r="E20" s="65"/>
      <c r="F20" s="23"/>
      <c r="G20" s="24"/>
      <c r="H20" s="24"/>
      <c r="I20" s="24"/>
      <c r="J20" s="25"/>
      <c r="K20" s="26"/>
      <c r="L20" s="27"/>
      <c r="M20" s="27"/>
      <c r="N20" s="27"/>
      <c r="O20" s="28"/>
    </row>
    <row r="21" spans="1:15" hidden="1">
      <c r="A21" s="18"/>
      <c r="B21" s="29"/>
      <c r="C21" s="65"/>
      <c r="D21" s="21"/>
      <c r="E21" s="65"/>
      <c r="F21" s="23"/>
      <c r="G21" s="24"/>
      <c r="H21" s="24"/>
      <c r="I21" s="24"/>
      <c r="J21" s="25"/>
      <c r="K21" s="26"/>
      <c r="L21" s="24"/>
      <c r="M21" s="24"/>
      <c r="N21" s="24"/>
      <c r="O21" s="25"/>
    </row>
    <row r="22" spans="1:15" ht="13.5" hidden="1" thickBot="1">
      <c r="A22" s="30"/>
      <c r="B22" s="31"/>
      <c r="C22" s="66"/>
      <c r="D22" s="33"/>
      <c r="E22" s="66"/>
      <c r="F22" s="67"/>
      <c r="G22" s="68"/>
      <c r="H22" s="68"/>
      <c r="I22" s="68"/>
      <c r="J22" s="69"/>
      <c r="K22" s="70"/>
      <c r="L22" s="68"/>
      <c r="M22" s="68"/>
      <c r="N22" s="68"/>
      <c r="O22" s="69"/>
    </row>
    <row r="23" spans="1:15" ht="13.5" hidden="1" thickBot="1">
      <c r="A23" s="71"/>
      <c r="B23" s="72"/>
      <c r="C23" s="41"/>
      <c r="D23" s="42"/>
      <c r="E23" s="41"/>
      <c r="F23" s="73"/>
      <c r="G23" s="42"/>
      <c r="H23" s="42"/>
      <c r="I23" s="42"/>
      <c r="J23" s="74"/>
      <c r="K23" s="70"/>
      <c r="L23" s="75"/>
      <c r="M23" s="75"/>
      <c r="N23" s="75"/>
      <c r="O23" s="76"/>
    </row>
    <row r="24" spans="1:15" hidden="1">
      <c r="A24" s="77"/>
      <c r="B24" s="78"/>
      <c r="C24" s="78"/>
      <c r="D24" s="78"/>
      <c r="E24" s="78"/>
      <c r="F24" s="78"/>
      <c r="G24" s="78"/>
      <c r="H24" s="78"/>
      <c r="I24" s="78"/>
      <c r="J24" s="78"/>
      <c r="K24" s="79"/>
      <c r="L24" s="78"/>
      <c r="M24" s="78"/>
      <c r="N24" s="78"/>
      <c r="O24" s="80"/>
    </row>
    <row r="25" spans="1:15" hidden="1">
      <c r="A25" s="8"/>
      <c r="B25" s="9"/>
      <c r="C25" s="10"/>
      <c r="D25" s="11"/>
      <c r="E25" s="10"/>
      <c r="F25" s="13"/>
      <c r="G25" s="14"/>
      <c r="H25" s="14"/>
      <c r="I25" s="14"/>
      <c r="J25" s="14"/>
      <c r="K25" s="13"/>
      <c r="L25" s="14"/>
      <c r="M25" s="14"/>
      <c r="N25" s="14"/>
      <c r="O25" s="16"/>
    </row>
    <row r="26" spans="1:15" hidden="1">
      <c r="A26" s="18"/>
      <c r="B26" s="19"/>
      <c r="C26" s="65"/>
      <c r="D26" s="21"/>
      <c r="E26" s="65"/>
      <c r="F26" s="23"/>
      <c r="G26" s="24"/>
      <c r="H26" s="24"/>
      <c r="I26" s="24"/>
      <c r="J26" s="25"/>
      <c r="K26" s="26"/>
      <c r="L26" s="27"/>
      <c r="M26" s="27"/>
      <c r="N26" s="27"/>
      <c r="O26" s="28"/>
    </row>
    <row r="27" spans="1:15" ht="26.25" hidden="1" customHeight="1">
      <c r="A27" s="18"/>
      <c r="B27" s="29"/>
      <c r="C27" s="65"/>
      <c r="D27" s="21"/>
      <c r="E27" s="65"/>
      <c r="F27" s="23"/>
      <c r="G27" s="24"/>
      <c r="H27" s="24"/>
      <c r="I27" s="24"/>
      <c r="J27" s="25"/>
      <c r="K27" s="26"/>
      <c r="L27" s="24"/>
      <c r="M27" s="24"/>
      <c r="N27" s="24"/>
      <c r="O27" s="25"/>
    </row>
    <row r="28" spans="1:15" ht="13.5" hidden="1" thickBot="1">
      <c r="A28" s="30"/>
      <c r="B28" s="31"/>
      <c r="C28" s="66"/>
      <c r="D28" s="33"/>
      <c r="E28" s="66"/>
      <c r="F28" s="67"/>
      <c r="G28" s="68"/>
      <c r="H28" s="68"/>
      <c r="I28" s="68"/>
      <c r="J28" s="69"/>
      <c r="K28" s="70"/>
      <c r="L28" s="68"/>
      <c r="M28" s="68"/>
      <c r="N28" s="68"/>
      <c r="O28" s="69"/>
    </row>
    <row r="29" spans="1:15" ht="13.5" hidden="1" thickBot="1">
      <c r="A29" s="71"/>
      <c r="B29" s="72"/>
      <c r="C29" s="41"/>
      <c r="D29" s="42"/>
      <c r="E29" s="41"/>
      <c r="F29" s="73"/>
      <c r="G29" s="42"/>
      <c r="H29" s="42"/>
      <c r="I29" s="42"/>
      <c r="J29" s="74"/>
      <c r="K29" s="67"/>
      <c r="L29" s="75"/>
      <c r="M29" s="75"/>
      <c r="N29" s="75"/>
      <c r="O29" s="76"/>
    </row>
    <row r="30" spans="1:15" ht="13.5" thickBot="1">
      <c r="A30" s="77"/>
      <c r="B30" s="78"/>
      <c r="C30" s="78"/>
      <c r="D30" s="81"/>
      <c r="E30" s="78"/>
      <c r="F30" s="78"/>
      <c r="G30" s="78"/>
      <c r="H30" s="78"/>
      <c r="I30" s="78"/>
      <c r="J30" s="78"/>
      <c r="K30" s="79"/>
      <c r="L30" s="78"/>
      <c r="M30" s="78"/>
      <c r="N30" s="78"/>
      <c r="O30" s="80"/>
    </row>
    <row r="31" spans="1:15" s="123" customFormat="1" ht="18" customHeight="1" thickBot="1">
      <c r="A31" s="116" t="s">
        <v>15</v>
      </c>
      <c r="B31" s="117"/>
      <c r="C31" s="118">
        <f>D31+E31</f>
        <v>20.95</v>
      </c>
      <c r="D31" s="119">
        <v>4.0599999999999996</v>
      </c>
      <c r="E31" s="118">
        <f>F31+K31</f>
        <v>16.89</v>
      </c>
      <c r="F31" s="118">
        <f>G31+H31+I31+J31</f>
        <v>7.97</v>
      </c>
      <c r="G31" s="120">
        <v>4.13</v>
      </c>
      <c r="H31" s="121">
        <v>2.19</v>
      </c>
      <c r="I31" s="121">
        <v>0.87</v>
      </c>
      <c r="J31" s="121">
        <v>0.78</v>
      </c>
      <c r="K31" s="118">
        <f>L31+M31+N31+O31</f>
        <v>8.92</v>
      </c>
      <c r="L31" s="120">
        <v>1.44</v>
      </c>
      <c r="M31" s="121">
        <v>4.47</v>
      </c>
      <c r="N31" s="121">
        <v>0.35</v>
      </c>
      <c r="O31" s="122">
        <v>2.66</v>
      </c>
    </row>
    <row r="32" spans="1:15" ht="24.75" customHeight="1" thickBot="1">
      <c r="A32" s="18" t="s">
        <v>36</v>
      </c>
      <c r="B32" s="19">
        <v>1</v>
      </c>
      <c r="C32" s="82">
        <f>C31*E9*12</f>
        <v>401636.6</v>
      </c>
      <c r="D32" s="21">
        <f>D31*E9*12</f>
        <v>77835</v>
      </c>
      <c r="E32" s="65">
        <f>F32+K32</f>
        <v>323802</v>
      </c>
      <c r="F32" s="65">
        <f>G32+H32+I32+J32</f>
        <v>152795</v>
      </c>
      <c r="G32" s="83">
        <f>G31/C31*C32</f>
        <v>79177</v>
      </c>
      <c r="H32" s="24">
        <f>H31/C31*C32</f>
        <v>41985</v>
      </c>
      <c r="I32" s="24">
        <f>I31/C31*C32</f>
        <v>16679</v>
      </c>
      <c r="J32" s="25">
        <f>J31/C31*C32</f>
        <v>14954</v>
      </c>
      <c r="K32" s="139">
        <f>L32+M32+N32+O32</f>
        <v>171007</v>
      </c>
      <c r="L32" s="84">
        <f>L31/C31*C32</f>
        <v>27607</v>
      </c>
      <c r="M32" s="27">
        <f>M31/C31*C32</f>
        <v>85695</v>
      </c>
      <c r="N32" s="27">
        <f>N31/C31*C32</f>
        <v>6710</v>
      </c>
      <c r="O32" s="28">
        <f>O31/C31*C32</f>
        <v>50995</v>
      </c>
    </row>
    <row r="33" spans="1:15" ht="26.25" customHeight="1" thickBot="1">
      <c r="A33" s="131" t="s">
        <v>37</v>
      </c>
      <c r="B33" s="132">
        <f>(C33/C32)%*100</f>
        <v>0.85170000000000001</v>
      </c>
      <c r="C33" s="133">
        <v>342093.4</v>
      </c>
      <c r="D33" s="134">
        <f>D31/C31*C33</f>
        <v>66296</v>
      </c>
      <c r="E33" s="135">
        <f>F33+K33</f>
        <v>275798</v>
      </c>
      <c r="F33" s="135">
        <f>G33+H33+I33+J33</f>
        <v>130143</v>
      </c>
      <c r="G33" s="136">
        <f>G31/C31*C33</f>
        <v>67439</v>
      </c>
      <c r="H33" s="137">
        <f>H31/C31*C33</f>
        <v>35761</v>
      </c>
      <c r="I33" s="137">
        <f>I31/C31*C33</f>
        <v>14206</v>
      </c>
      <c r="J33" s="138">
        <f>J31/C31*C33</f>
        <v>12737</v>
      </c>
      <c r="K33" s="140">
        <f t="shared" ref="K33:K35" si="0">L33+M33+N33+O33</f>
        <v>145655</v>
      </c>
      <c r="L33" s="136">
        <f>L31/C31*C33</f>
        <v>23514</v>
      </c>
      <c r="M33" s="137">
        <f>M31/C31*C33</f>
        <v>72991</v>
      </c>
      <c r="N33" s="137">
        <f>N31/C31*C33</f>
        <v>5715</v>
      </c>
      <c r="O33" s="138">
        <f>O31/C31*C33</f>
        <v>43435</v>
      </c>
    </row>
    <row r="34" spans="1:15" ht="34.5" customHeight="1" thickBot="1">
      <c r="A34" s="124" t="s">
        <v>38</v>
      </c>
      <c r="B34" s="125"/>
      <c r="C34" s="126">
        <f>D34+E34</f>
        <v>349575</v>
      </c>
      <c r="D34" s="127">
        <f>D32</f>
        <v>77835</v>
      </c>
      <c r="E34" s="126">
        <f>F34+K34</f>
        <v>271740</v>
      </c>
      <c r="F34" s="126">
        <f>G34+H34+I34+J34</f>
        <v>100733</v>
      </c>
      <c r="G34" s="128">
        <f>8458+24642</f>
        <v>33100</v>
      </c>
      <c r="H34" s="129">
        <f>52792+9932.83</f>
        <v>62725</v>
      </c>
      <c r="I34" s="129">
        <v>4278</v>
      </c>
      <c r="J34" s="130">
        <v>630</v>
      </c>
      <c r="K34" s="141">
        <f t="shared" si="0"/>
        <v>171007</v>
      </c>
      <c r="L34" s="128">
        <f t="shared" ref="L34:O34" si="1">L32</f>
        <v>27607</v>
      </c>
      <c r="M34" s="129">
        <f t="shared" si="1"/>
        <v>85695</v>
      </c>
      <c r="N34" s="129">
        <f t="shared" si="1"/>
        <v>6710</v>
      </c>
      <c r="O34" s="130">
        <f t="shared" si="1"/>
        <v>50995</v>
      </c>
    </row>
    <row r="35" spans="1:15" ht="24.75" customHeight="1" thickBot="1">
      <c r="A35" s="71" t="s">
        <v>16</v>
      </c>
      <c r="B35" s="72"/>
      <c r="C35" s="85">
        <f>C34-C33</f>
        <v>7482</v>
      </c>
      <c r="D35" s="42">
        <f>D34-D33</f>
        <v>11539</v>
      </c>
      <c r="E35" s="85">
        <f>F35+K35</f>
        <v>-4058</v>
      </c>
      <c r="F35" s="85">
        <f>G35+H35+I35+J35</f>
        <v>-29410</v>
      </c>
      <c r="G35" s="86">
        <f>G34-G33</f>
        <v>-34339</v>
      </c>
      <c r="H35" s="42">
        <f>H34-H33</f>
        <v>26964</v>
      </c>
      <c r="I35" s="42">
        <f>I34-I33</f>
        <v>-9928</v>
      </c>
      <c r="J35" s="74">
        <f>J34-J33</f>
        <v>-12107</v>
      </c>
      <c r="K35" s="313">
        <f t="shared" si="0"/>
        <v>25352</v>
      </c>
      <c r="L35" s="87">
        <f>L34-L33</f>
        <v>4093</v>
      </c>
      <c r="M35" s="88">
        <f t="shared" ref="M35:O35" si="2">M34-M33</f>
        <v>12704</v>
      </c>
      <c r="N35" s="88">
        <f t="shared" si="2"/>
        <v>995</v>
      </c>
      <c r="O35" s="111">
        <f t="shared" si="2"/>
        <v>7560</v>
      </c>
    </row>
    <row r="36" spans="1:15" s="2" customFormat="1" ht="23.25" customHeight="1" thickBot="1">
      <c r="A36" s="365" t="s">
        <v>90</v>
      </c>
      <c r="B36" s="366"/>
      <c r="C36" s="366"/>
      <c r="D36" s="366"/>
      <c r="E36" s="367">
        <v>54038.27</v>
      </c>
      <c r="F36" s="78"/>
      <c r="G36" s="78"/>
      <c r="H36" s="78"/>
      <c r="I36" s="78"/>
      <c r="J36" s="78"/>
      <c r="K36" s="89"/>
      <c r="L36" s="78"/>
      <c r="M36" s="78"/>
      <c r="N36" s="78"/>
      <c r="O36" s="78"/>
    </row>
    <row r="37" spans="1:15">
      <c r="D37" s="90"/>
    </row>
    <row r="38" spans="1:15" s="2" customFormat="1" hidden="1">
      <c r="A38" s="318" t="s">
        <v>17</v>
      </c>
      <c r="B38" s="321" t="s">
        <v>18</v>
      </c>
      <c r="C38" s="315"/>
      <c r="D38" s="317"/>
      <c r="E38" s="315"/>
      <c r="F38" s="315"/>
      <c r="G38" s="316"/>
      <c r="H38" s="316"/>
      <c r="I38" s="316"/>
      <c r="J38" s="316"/>
      <c r="K38" s="315"/>
      <c r="L38" s="316"/>
      <c r="M38" s="316"/>
      <c r="N38" s="316"/>
      <c r="O38" s="316"/>
    </row>
    <row r="39" spans="1:15" s="2" customFormat="1" ht="12.75" hidden="1" customHeight="1">
      <c r="A39" s="319"/>
      <c r="B39" s="322"/>
      <c r="C39" s="315"/>
      <c r="D39" s="317"/>
      <c r="E39" s="315"/>
      <c r="F39" s="315"/>
      <c r="G39" s="317"/>
      <c r="H39" s="317"/>
      <c r="I39" s="317"/>
      <c r="J39" s="317"/>
      <c r="K39" s="315"/>
      <c r="L39" s="317"/>
      <c r="M39" s="317"/>
      <c r="N39" s="317"/>
      <c r="O39" s="317"/>
    </row>
    <row r="40" spans="1:15" s="91" customFormat="1" ht="60" hidden="1" customHeight="1">
      <c r="A40" s="320"/>
      <c r="B40" s="323"/>
      <c r="C40" s="315"/>
      <c r="D40" s="317"/>
      <c r="E40" s="315"/>
      <c r="F40" s="315"/>
      <c r="G40" s="317"/>
      <c r="H40" s="317"/>
      <c r="I40" s="317"/>
      <c r="J40" s="317"/>
      <c r="K40" s="315"/>
      <c r="L40" s="317"/>
      <c r="M40" s="317"/>
      <c r="N40" s="317"/>
      <c r="O40" s="317"/>
    </row>
    <row r="41" spans="1:15" hidden="1">
      <c r="A41" s="92" t="s">
        <v>15</v>
      </c>
      <c r="B41" s="93">
        <f>2.2</f>
        <v>2.2000000000000002</v>
      </c>
      <c r="C41" s="94"/>
      <c r="D41" s="95"/>
      <c r="E41" s="96"/>
      <c r="F41" s="97"/>
      <c r="G41" s="97"/>
      <c r="H41" s="97"/>
      <c r="I41" s="97"/>
      <c r="J41" s="97"/>
      <c r="K41" s="96"/>
      <c r="L41" s="97"/>
      <c r="M41" s="97"/>
      <c r="N41" s="97"/>
      <c r="O41" s="97"/>
    </row>
    <row r="42" spans="1:15" s="91" customFormat="1" ht="31.5" hidden="1">
      <c r="A42" s="98" t="s">
        <v>19</v>
      </c>
      <c r="B42" s="99">
        <f>'[1]8 марта,8,10,12'!$G$272</f>
        <v>47995</v>
      </c>
      <c r="C42" s="100"/>
      <c r="D42" s="101"/>
      <c r="E42" s="53"/>
      <c r="F42" s="53"/>
      <c r="G42" s="101"/>
      <c r="H42" s="101"/>
      <c r="I42" s="101"/>
      <c r="J42" s="101"/>
      <c r="K42" s="102"/>
      <c r="L42" s="101"/>
      <c r="M42" s="101"/>
      <c r="N42" s="101"/>
      <c r="O42" s="101"/>
    </row>
    <row r="43" spans="1:15" s="2" customFormat="1" ht="31.5" hidden="1">
      <c r="A43" s="103" t="s">
        <v>20</v>
      </c>
      <c r="B43" s="104">
        <f>'[1]8 марта,8,10,12'!$K$272</f>
        <v>33417</v>
      </c>
      <c r="C43" s="100"/>
      <c r="D43" s="101"/>
      <c r="E43" s="53"/>
      <c r="F43" s="53"/>
      <c r="G43" s="101"/>
      <c r="H43" s="101"/>
      <c r="I43" s="101"/>
      <c r="J43" s="101"/>
      <c r="K43" s="102"/>
      <c r="L43" s="101"/>
      <c r="M43" s="101"/>
      <c r="N43" s="101"/>
      <c r="O43" s="101"/>
    </row>
    <row r="44" spans="1:15" s="2" customFormat="1" ht="31.5" hidden="1">
      <c r="A44" s="105" t="s">
        <v>21</v>
      </c>
      <c r="B44" s="106">
        <f>B42</f>
        <v>47995</v>
      </c>
      <c r="C44" s="100"/>
      <c r="D44" s="101"/>
      <c r="E44" s="53"/>
      <c r="F44" s="53"/>
      <c r="G44" s="101"/>
      <c r="H44" s="101"/>
      <c r="I44" s="101"/>
      <c r="J44" s="101"/>
      <c r="K44" s="102"/>
      <c r="L44" s="101"/>
      <c r="M44" s="101"/>
      <c r="N44" s="101"/>
      <c r="O44" s="101"/>
    </row>
    <row r="45" spans="1:15" s="2" customFormat="1" ht="21.75" hidden="1" thickBot="1">
      <c r="A45" s="107" t="s">
        <v>16</v>
      </c>
      <c r="B45" s="108">
        <f>B44-B43</f>
        <v>14578</v>
      </c>
      <c r="C45" s="109"/>
      <c r="D45" s="54"/>
      <c r="E45" s="53"/>
      <c r="F45" s="53"/>
      <c r="G45" s="54"/>
      <c r="H45" s="54"/>
      <c r="I45" s="54"/>
      <c r="J45" s="54"/>
      <c r="K45" s="102"/>
      <c r="L45" s="56"/>
      <c r="M45" s="56"/>
      <c r="N45" s="56"/>
      <c r="O45" s="56"/>
    </row>
    <row r="46" spans="1:15" s="2" customFormat="1" ht="18.75" hidden="1" customHeight="1">
      <c r="A46" s="110"/>
      <c r="B46" s="54"/>
      <c r="C46" s="109"/>
      <c r="D46" s="54"/>
      <c r="E46" s="53"/>
      <c r="F46" s="53"/>
      <c r="G46" s="54"/>
      <c r="H46" s="54"/>
      <c r="I46" s="54"/>
      <c r="J46" s="54"/>
      <c r="K46" s="102"/>
      <c r="L46" s="56"/>
      <c r="M46" s="56"/>
      <c r="N46" s="56"/>
      <c r="O46" s="56"/>
    </row>
    <row r="47" spans="1:15">
      <c r="B47" s="1" t="s">
        <v>22</v>
      </c>
      <c r="C47" s="50"/>
      <c r="H47" s="1" t="s">
        <v>35</v>
      </c>
    </row>
    <row r="50" spans="2:8">
      <c r="B50" s="1" t="s">
        <v>42</v>
      </c>
      <c r="H50" s="1" t="s">
        <v>43</v>
      </c>
    </row>
    <row r="52" spans="2:8">
      <c r="B52" s="1" t="s">
        <v>88</v>
      </c>
      <c r="H52" s="1" t="s">
        <v>89</v>
      </c>
    </row>
  </sheetData>
  <mergeCells count="37">
    <mergeCell ref="A36:D36"/>
    <mergeCell ref="I11:I12"/>
    <mergeCell ref="J11:J12"/>
    <mergeCell ref="L11:L12"/>
    <mergeCell ref="G39:G40"/>
    <mergeCell ref="H39:H40"/>
    <mergeCell ref="I39:I40"/>
    <mergeCell ref="J39:J40"/>
    <mergeCell ref="A7:O7"/>
    <mergeCell ref="A8:O8"/>
    <mergeCell ref="A10:A12"/>
    <mergeCell ref="B10:B12"/>
    <mergeCell ref="C10:C12"/>
    <mergeCell ref="D10:D12"/>
    <mergeCell ref="E10:E12"/>
    <mergeCell ref="F10:F12"/>
    <mergeCell ref="G10:J10"/>
    <mergeCell ref="K10:K12"/>
    <mergeCell ref="L10:O10"/>
    <mergeCell ref="G11:G12"/>
    <mergeCell ref="M11:M12"/>
    <mergeCell ref="N11:N12"/>
    <mergeCell ref="O11:O12"/>
    <mergeCell ref="H11:H12"/>
    <mergeCell ref="A38:A40"/>
    <mergeCell ref="B38:B40"/>
    <mergeCell ref="C38:C40"/>
    <mergeCell ref="D38:D40"/>
    <mergeCell ref="E38:E40"/>
    <mergeCell ref="F38:F40"/>
    <mergeCell ref="G38:J38"/>
    <mergeCell ref="K38:K40"/>
    <mergeCell ref="L38:O38"/>
    <mergeCell ref="O39:O40"/>
    <mergeCell ref="L39:L40"/>
    <mergeCell ref="M39:M40"/>
    <mergeCell ref="N39:N40"/>
  </mergeCells>
  <phoneticPr fontId="3" type="noConversion"/>
  <pageMargins left="0.59055118110236227" right="0.19685039370078741" top="0.23622047244094491" bottom="0.27559055118110237" header="0.15748031496062992" footer="0.1574803149606299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1"/>
  <sheetViews>
    <sheetView workbookViewId="0">
      <selection sqref="A1:XFD52"/>
    </sheetView>
  </sheetViews>
  <sheetFormatPr defaultRowHeight="12.75"/>
  <cols>
    <col min="1" max="1" width="7.140625" style="144" customWidth="1"/>
    <col min="2" max="2" width="8.5703125" style="115" customWidth="1"/>
    <col min="3" max="3" width="38.5703125" style="113" customWidth="1"/>
    <col min="4" max="4" width="8.5703125" style="112" customWidth="1"/>
    <col min="5" max="5" width="9.28515625" style="112" customWidth="1"/>
    <col min="6" max="6" width="11.42578125" style="114" customWidth="1"/>
    <col min="7" max="16384" width="9.140625" style="143"/>
  </cols>
  <sheetData>
    <row r="1" spans="1:7" customFormat="1" ht="15.75">
      <c r="A1" s="356" t="s">
        <v>44</v>
      </c>
      <c r="B1" s="356"/>
      <c r="C1" s="356"/>
      <c r="D1" s="356"/>
      <c r="E1" s="356"/>
      <c r="F1" s="356"/>
      <c r="G1" s="356"/>
    </row>
    <row r="2" spans="1:7" customFormat="1" ht="18.75" thickBot="1">
      <c r="A2" s="357" t="s">
        <v>45</v>
      </c>
      <c r="B2" s="357"/>
      <c r="C2" s="357"/>
      <c r="D2" s="357"/>
      <c r="E2" s="357"/>
      <c r="F2" s="357"/>
      <c r="G2" s="357"/>
    </row>
    <row r="3" spans="1:7" customFormat="1" ht="27" thickBot="1">
      <c r="A3" s="358" t="s">
        <v>46</v>
      </c>
      <c r="B3" s="359"/>
      <c r="C3" s="359"/>
      <c r="D3" s="359"/>
      <c r="E3" s="359"/>
      <c r="F3" s="359"/>
      <c r="G3" s="360"/>
    </row>
    <row r="4" spans="1:7" customFormat="1" ht="13.5" thickBot="1">
      <c r="A4" s="145"/>
      <c r="B4" s="146"/>
      <c r="C4" s="147"/>
      <c r="D4" s="148"/>
      <c r="E4" s="148"/>
      <c r="F4" s="149"/>
      <c r="G4" s="150"/>
    </row>
    <row r="5" spans="1:7" customFormat="1">
      <c r="A5" s="151" t="s">
        <v>31</v>
      </c>
      <c r="B5" s="152" t="s">
        <v>23</v>
      </c>
      <c r="C5" s="153" t="s">
        <v>24</v>
      </c>
      <c r="D5" s="152" t="s">
        <v>32</v>
      </c>
      <c r="E5" s="152" t="s">
        <v>25</v>
      </c>
      <c r="F5" s="154" t="s">
        <v>33</v>
      </c>
      <c r="G5" s="155" t="s">
        <v>47</v>
      </c>
    </row>
    <row r="6" spans="1:7" customFormat="1" ht="12.75" customHeight="1">
      <c r="A6" s="156"/>
      <c r="B6" s="157"/>
      <c r="C6" s="158" t="s">
        <v>48</v>
      </c>
      <c r="D6" s="159"/>
      <c r="E6" s="159"/>
      <c r="F6" s="160"/>
      <c r="G6" s="161"/>
    </row>
    <row r="7" spans="1:7" customFormat="1" ht="15.75">
      <c r="A7" s="156"/>
      <c r="B7" s="162" t="s">
        <v>49</v>
      </c>
      <c r="C7" s="163" t="s">
        <v>50</v>
      </c>
      <c r="D7" s="164" t="s">
        <v>51</v>
      </c>
      <c r="E7" s="164">
        <v>1</v>
      </c>
      <c r="F7" s="165">
        <v>451.53</v>
      </c>
      <c r="G7" s="166"/>
    </row>
    <row r="8" spans="1:7" customFormat="1" ht="15.75">
      <c r="A8" s="156"/>
      <c r="B8" s="361" t="s">
        <v>52</v>
      </c>
      <c r="C8" s="167" t="s">
        <v>53</v>
      </c>
      <c r="D8" s="168" t="s">
        <v>51</v>
      </c>
      <c r="E8" s="169">
        <v>2</v>
      </c>
      <c r="F8" s="363">
        <v>1417.23</v>
      </c>
      <c r="G8" s="166"/>
    </row>
    <row r="9" spans="1:7" customFormat="1" ht="15.75">
      <c r="A9" s="156"/>
      <c r="B9" s="362"/>
      <c r="C9" s="163" t="s">
        <v>54</v>
      </c>
      <c r="D9" s="164" t="s">
        <v>55</v>
      </c>
      <c r="E9" s="164">
        <v>4</v>
      </c>
      <c r="F9" s="364"/>
      <c r="G9" s="166"/>
    </row>
    <row r="10" spans="1:7" customFormat="1" ht="15.75">
      <c r="A10" s="156"/>
      <c r="B10" s="162" t="s">
        <v>56</v>
      </c>
      <c r="C10" s="170" t="s">
        <v>57</v>
      </c>
      <c r="D10" s="168" t="s">
        <v>51</v>
      </c>
      <c r="E10" s="168">
        <v>2</v>
      </c>
      <c r="F10" s="171">
        <v>3021.98</v>
      </c>
      <c r="G10" s="166"/>
    </row>
    <row r="11" spans="1:7" customFormat="1" ht="31.5">
      <c r="A11" s="156"/>
      <c r="B11" s="172" t="s">
        <v>58</v>
      </c>
      <c r="C11" s="173" t="s">
        <v>59</v>
      </c>
      <c r="D11" s="174" t="s">
        <v>55</v>
      </c>
      <c r="E11" s="175">
        <v>34</v>
      </c>
      <c r="F11" s="176">
        <v>3335.6</v>
      </c>
      <c r="G11" s="161"/>
    </row>
    <row r="12" spans="1:7" customFormat="1" ht="15.75">
      <c r="A12" s="156"/>
      <c r="B12" s="177" t="s">
        <v>58</v>
      </c>
      <c r="C12" s="178" t="s">
        <v>60</v>
      </c>
      <c r="D12" s="168" t="s">
        <v>55</v>
      </c>
      <c r="E12" s="168">
        <v>3</v>
      </c>
      <c r="F12" s="179">
        <v>231.66</v>
      </c>
      <c r="G12" s="161"/>
    </row>
    <row r="13" spans="1:7" customFormat="1" ht="13.5" thickBot="1">
      <c r="A13" s="180"/>
      <c r="B13" s="181"/>
      <c r="C13" s="182"/>
      <c r="D13" s="183"/>
      <c r="E13" s="184" t="s">
        <v>26</v>
      </c>
      <c r="F13" s="185">
        <f>SUM(F7:F12)</f>
        <v>8458</v>
      </c>
      <c r="G13" s="186"/>
    </row>
    <row r="14" spans="1:7" customFormat="1">
      <c r="A14" s="187"/>
      <c r="B14" s="188"/>
      <c r="C14" s="189" t="s">
        <v>34</v>
      </c>
      <c r="D14" s="190"/>
      <c r="E14" s="190"/>
      <c r="F14" s="191"/>
      <c r="G14" s="192"/>
    </row>
    <row r="15" spans="1:7" customFormat="1" ht="12.75" customHeight="1">
      <c r="A15" s="187"/>
      <c r="B15" s="172" t="s">
        <v>61</v>
      </c>
      <c r="C15" s="193" t="s">
        <v>62</v>
      </c>
      <c r="D15" s="168" t="s">
        <v>55</v>
      </c>
      <c r="E15" s="169">
        <v>60</v>
      </c>
      <c r="F15" s="171">
        <v>24641.93</v>
      </c>
      <c r="G15" s="194"/>
    </row>
    <row r="16" spans="1:7" customFormat="1" ht="13.5" thickBot="1">
      <c r="A16" s="195"/>
      <c r="B16" s="196"/>
      <c r="C16" s="197"/>
      <c r="D16" s="198"/>
      <c r="E16" s="184" t="s">
        <v>26</v>
      </c>
      <c r="F16" s="185">
        <f>SUM(F15:F15)</f>
        <v>24642</v>
      </c>
      <c r="G16" s="199"/>
    </row>
    <row r="17" spans="1:7" customFormat="1">
      <c r="A17" s="200"/>
      <c r="B17" s="201"/>
      <c r="C17" s="202" t="s">
        <v>28</v>
      </c>
      <c r="D17" s="203"/>
      <c r="E17" s="203"/>
      <c r="F17" s="204"/>
      <c r="G17" s="205"/>
    </row>
    <row r="18" spans="1:7" customFormat="1" ht="15.75">
      <c r="A18" s="206"/>
      <c r="B18" s="207" t="s">
        <v>63</v>
      </c>
      <c r="C18" s="208" t="s">
        <v>64</v>
      </c>
      <c r="D18" s="209" t="s">
        <v>51</v>
      </c>
      <c r="E18" s="209">
        <v>2</v>
      </c>
      <c r="F18" s="210">
        <v>3417.56</v>
      </c>
      <c r="G18" s="211"/>
    </row>
    <row r="19" spans="1:7" customFormat="1" ht="12.75" customHeight="1">
      <c r="A19" s="206"/>
      <c r="B19" s="350" t="s">
        <v>65</v>
      </c>
      <c r="C19" s="212" t="s">
        <v>66</v>
      </c>
      <c r="D19" s="213" t="s">
        <v>67</v>
      </c>
      <c r="E19" s="213">
        <v>1</v>
      </c>
      <c r="F19" s="352">
        <v>3872.68</v>
      </c>
      <c r="G19" s="211"/>
    </row>
    <row r="20" spans="1:7" customFormat="1" ht="12.75" customHeight="1">
      <c r="A20" s="206"/>
      <c r="B20" s="351"/>
      <c r="C20" s="212" t="s">
        <v>68</v>
      </c>
      <c r="D20" s="213" t="s">
        <v>51</v>
      </c>
      <c r="E20" s="213">
        <v>2</v>
      </c>
      <c r="F20" s="352"/>
      <c r="G20" s="211"/>
    </row>
    <row r="21" spans="1:7" customFormat="1" ht="12.75" customHeight="1">
      <c r="A21" s="206"/>
      <c r="B21" s="350" t="s">
        <v>58</v>
      </c>
      <c r="C21" s="170" t="s">
        <v>69</v>
      </c>
      <c r="D21" s="214" t="s">
        <v>51</v>
      </c>
      <c r="E21" s="168">
        <v>1</v>
      </c>
      <c r="F21" s="353">
        <v>43846</v>
      </c>
      <c r="G21" s="211"/>
    </row>
    <row r="22" spans="1:7" customFormat="1" ht="12.75" customHeight="1">
      <c r="A22" s="206"/>
      <c r="B22" s="351"/>
      <c r="C22" s="170" t="s">
        <v>70</v>
      </c>
      <c r="D22" s="214" t="s">
        <v>71</v>
      </c>
      <c r="E22" s="168">
        <v>30</v>
      </c>
      <c r="F22" s="354"/>
      <c r="G22" s="211"/>
    </row>
    <row r="23" spans="1:7" customFormat="1" ht="12.75" customHeight="1">
      <c r="A23" s="206"/>
      <c r="B23" s="215" t="s">
        <v>72</v>
      </c>
      <c r="C23" s="170" t="s">
        <v>70</v>
      </c>
      <c r="D23" s="214" t="s">
        <v>71</v>
      </c>
      <c r="E23" s="168">
        <v>18</v>
      </c>
      <c r="F23" s="216">
        <v>1656</v>
      </c>
      <c r="G23" s="211"/>
    </row>
    <row r="24" spans="1:7" customFormat="1" ht="12.75" customHeight="1" thickBot="1">
      <c r="A24" s="217"/>
      <c r="B24" s="218"/>
      <c r="C24" s="219"/>
      <c r="D24" s="220"/>
      <c r="E24" s="184" t="s">
        <v>26</v>
      </c>
      <c r="F24" s="221">
        <f>SUM(F18:F23)</f>
        <v>52792</v>
      </c>
      <c r="G24" s="222"/>
    </row>
    <row r="25" spans="1:7" customFormat="1" ht="12.75" customHeight="1">
      <c r="A25" s="223"/>
      <c r="B25" s="224"/>
      <c r="C25" s="225" t="s">
        <v>27</v>
      </c>
      <c r="D25" s="226"/>
      <c r="E25" s="226"/>
      <c r="F25" s="227"/>
      <c r="G25" s="228"/>
    </row>
    <row r="26" spans="1:7" customFormat="1" ht="15.75">
      <c r="A26" s="200"/>
      <c r="B26" s="229" t="s">
        <v>73</v>
      </c>
      <c r="C26" s="230" t="s">
        <v>74</v>
      </c>
      <c r="D26" s="168" t="s">
        <v>75</v>
      </c>
      <c r="E26" s="168">
        <v>11.7</v>
      </c>
      <c r="F26" s="231">
        <v>629.70000000000005</v>
      </c>
      <c r="G26" s="232"/>
    </row>
    <row r="27" spans="1:7" customFormat="1" ht="13.5" thickBot="1">
      <c r="A27" s="195"/>
      <c r="B27" s="233"/>
      <c r="C27" s="234"/>
      <c r="D27" s="235"/>
      <c r="E27" s="236" t="s">
        <v>26</v>
      </c>
      <c r="F27" s="237">
        <f>SUM(F25:F26)</f>
        <v>630</v>
      </c>
      <c r="G27" s="199"/>
    </row>
    <row r="28" spans="1:7" customFormat="1">
      <c r="A28" s="238"/>
      <c r="B28" s="239"/>
      <c r="C28" s="240" t="s">
        <v>48</v>
      </c>
      <c r="D28" s="241"/>
      <c r="E28" s="242"/>
      <c r="F28" s="243"/>
      <c r="G28" s="244"/>
    </row>
    <row r="29" spans="1:7" customFormat="1">
      <c r="A29" s="245"/>
      <c r="B29" s="246"/>
      <c r="C29" s="247" t="s">
        <v>28</v>
      </c>
      <c r="D29" s="248"/>
      <c r="E29" s="248"/>
      <c r="F29" s="249"/>
      <c r="G29" s="250"/>
    </row>
    <row r="30" spans="1:7" customFormat="1" ht="15">
      <c r="A30" s="251"/>
      <c r="B30" s="252" t="s">
        <v>73</v>
      </c>
      <c r="C30" s="253" t="s">
        <v>76</v>
      </c>
      <c r="D30" s="254" t="s">
        <v>51</v>
      </c>
      <c r="E30" s="255">
        <v>1</v>
      </c>
      <c r="F30" s="256">
        <v>857.75</v>
      </c>
      <c r="G30" s="257"/>
    </row>
    <row r="31" spans="1:7" customFormat="1" ht="15">
      <c r="A31" s="251"/>
      <c r="B31" s="344" t="s">
        <v>77</v>
      </c>
      <c r="C31" s="258" t="s">
        <v>70</v>
      </c>
      <c r="D31" s="259" t="s">
        <v>67</v>
      </c>
      <c r="E31" s="260">
        <v>20</v>
      </c>
      <c r="F31" s="347">
        <v>3382.79</v>
      </c>
      <c r="G31" s="257"/>
    </row>
    <row r="32" spans="1:7" customFormat="1" ht="15">
      <c r="A32" s="251"/>
      <c r="B32" s="346"/>
      <c r="C32" s="253" t="s">
        <v>78</v>
      </c>
      <c r="D32" s="254" t="s">
        <v>67</v>
      </c>
      <c r="E32" s="255">
        <v>5</v>
      </c>
      <c r="F32" s="355"/>
      <c r="G32" s="257"/>
    </row>
    <row r="33" spans="1:7" customFormat="1" ht="15">
      <c r="A33" s="251"/>
      <c r="B33" s="344" t="s">
        <v>65</v>
      </c>
      <c r="C33" s="258" t="s">
        <v>79</v>
      </c>
      <c r="D33" s="259" t="s">
        <v>51</v>
      </c>
      <c r="E33" s="261">
        <v>3</v>
      </c>
      <c r="F33" s="347">
        <v>5692.29</v>
      </c>
      <c r="G33" s="257"/>
    </row>
    <row r="34" spans="1:7" customFormat="1" ht="15">
      <c r="A34" s="251"/>
      <c r="B34" s="345"/>
      <c r="C34" s="258" t="s">
        <v>70</v>
      </c>
      <c r="D34" s="259" t="s">
        <v>67</v>
      </c>
      <c r="E34" s="261">
        <v>110</v>
      </c>
      <c r="F34" s="347"/>
      <c r="G34" s="257"/>
    </row>
    <row r="35" spans="1:7" customFormat="1" ht="15">
      <c r="A35" s="251"/>
      <c r="B35" s="346"/>
      <c r="C35" s="262" t="s">
        <v>78</v>
      </c>
      <c r="D35" s="259" t="s">
        <v>67</v>
      </c>
      <c r="E35" s="261">
        <v>5</v>
      </c>
      <c r="F35" s="347"/>
      <c r="G35" s="257"/>
    </row>
    <row r="36" spans="1:7" customFormat="1" ht="13.5" thickBot="1">
      <c r="A36" s="251"/>
      <c r="B36" s="263"/>
      <c r="C36" s="264"/>
      <c r="D36" s="248"/>
      <c r="E36" s="265" t="s">
        <v>26</v>
      </c>
      <c r="F36" s="266">
        <f>SUM(F29:F35)</f>
        <v>9932.83</v>
      </c>
      <c r="G36" s="267"/>
    </row>
    <row r="37" spans="1:7" customFormat="1">
      <c r="A37" s="268"/>
      <c r="B37" s="269"/>
      <c r="C37" s="270" t="s">
        <v>29</v>
      </c>
      <c r="D37" s="271"/>
      <c r="E37" s="271"/>
      <c r="F37" s="272"/>
      <c r="G37" s="250"/>
    </row>
    <row r="38" spans="1:7" customFormat="1">
      <c r="A38" s="238"/>
      <c r="B38" s="273"/>
      <c r="C38" s="274"/>
      <c r="D38" s="275"/>
      <c r="E38" s="241"/>
      <c r="F38" s="276"/>
      <c r="G38" s="267"/>
    </row>
    <row r="39" spans="1:7" customFormat="1" ht="13.5" thickBot="1">
      <c r="A39" s="195"/>
      <c r="B39" s="233"/>
      <c r="C39" s="277"/>
      <c r="D39" s="278"/>
      <c r="E39" s="279" t="s">
        <v>26</v>
      </c>
      <c r="F39" s="280">
        <f>SUM(F38:F38)</f>
        <v>0</v>
      </c>
      <c r="G39" s="199"/>
    </row>
    <row r="40" spans="1:7" customFormat="1" ht="13.5" thickBot="1">
      <c r="A40" s="187"/>
      <c r="B40" s="281"/>
      <c r="C40" s="282" t="s">
        <v>48</v>
      </c>
      <c r="D40" s="283"/>
      <c r="E40" s="283"/>
      <c r="F40" s="284"/>
      <c r="G40" s="285"/>
    </row>
    <row r="41" spans="1:7" customFormat="1">
      <c r="A41" s="245"/>
      <c r="B41" s="246"/>
      <c r="C41" s="286" t="s">
        <v>29</v>
      </c>
      <c r="D41" s="248"/>
      <c r="E41" s="248"/>
      <c r="F41" s="249"/>
      <c r="G41" s="250"/>
    </row>
    <row r="42" spans="1:7" customFormat="1">
      <c r="A42" s="245"/>
      <c r="B42" s="344" t="s">
        <v>77</v>
      </c>
      <c r="C42" s="287" t="s">
        <v>80</v>
      </c>
      <c r="D42" s="288" t="s">
        <v>51</v>
      </c>
      <c r="E42" s="288">
        <v>6</v>
      </c>
      <c r="F42" s="348">
        <v>987.45</v>
      </c>
      <c r="G42" s="257"/>
    </row>
    <row r="43" spans="1:7" customFormat="1">
      <c r="A43" s="245"/>
      <c r="B43" s="346"/>
      <c r="C43" s="289" t="s">
        <v>81</v>
      </c>
      <c r="D43" s="290" t="s">
        <v>51</v>
      </c>
      <c r="E43" s="290">
        <v>3</v>
      </c>
      <c r="F43" s="349"/>
      <c r="G43" s="257"/>
    </row>
    <row r="44" spans="1:7" customFormat="1">
      <c r="A44" s="245"/>
      <c r="B44" s="291" t="s">
        <v>63</v>
      </c>
      <c r="C44" s="289" t="s">
        <v>81</v>
      </c>
      <c r="D44" s="290" t="s">
        <v>51</v>
      </c>
      <c r="E44" s="290">
        <v>1</v>
      </c>
      <c r="F44" s="292">
        <v>193.12</v>
      </c>
      <c r="G44" s="257"/>
    </row>
    <row r="45" spans="1:7" customFormat="1">
      <c r="A45" s="245"/>
      <c r="B45" s="291" t="s">
        <v>82</v>
      </c>
      <c r="C45" s="287" t="s">
        <v>83</v>
      </c>
      <c r="D45" s="288" t="s">
        <v>51</v>
      </c>
      <c r="E45" s="288">
        <v>11</v>
      </c>
      <c r="F45" s="293">
        <v>3097.64</v>
      </c>
      <c r="G45" s="257"/>
    </row>
    <row r="46" spans="1:7" customFormat="1" ht="13.5" thickBot="1">
      <c r="A46" s="195"/>
      <c r="B46" s="233"/>
      <c r="C46" s="277"/>
      <c r="D46" s="278"/>
      <c r="E46" s="279" t="s">
        <v>26</v>
      </c>
      <c r="F46" s="221">
        <f>SUM(F42:F45)</f>
        <v>4278</v>
      </c>
      <c r="G46" s="199"/>
    </row>
    <row r="47" spans="1:7" customFormat="1" ht="13.5" thickBot="1">
      <c r="A47" s="294"/>
      <c r="B47" s="295"/>
      <c r="C47" s="296"/>
      <c r="D47" s="297"/>
      <c r="E47" s="298" t="s">
        <v>30</v>
      </c>
      <c r="F47" s="299">
        <f>F46+F39+F36+F27+F24+F16+F13</f>
        <v>100732.83</v>
      </c>
      <c r="G47" s="300"/>
    </row>
    <row r="48" spans="1:7" customFormat="1">
      <c r="A48" s="301"/>
      <c r="B48" s="302"/>
      <c r="C48" s="303"/>
      <c r="D48" s="304"/>
      <c r="E48" s="304"/>
      <c r="F48" s="305"/>
      <c r="G48" s="306"/>
    </row>
    <row r="49" spans="1:7" customFormat="1">
      <c r="A49" s="301"/>
      <c r="B49" s="302"/>
      <c r="C49" s="303"/>
      <c r="D49" s="304"/>
      <c r="E49" s="304"/>
      <c r="F49" s="305"/>
      <c r="G49" s="306"/>
    </row>
    <row r="50" spans="1:7" customFormat="1">
      <c r="A50" s="307"/>
      <c r="B50" s="308" t="s">
        <v>22</v>
      </c>
      <c r="C50" s="309"/>
      <c r="D50" s="310" t="s">
        <v>35</v>
      </c>
      <c r="E50" s="310"/>
      <c r="F50" s="311"/>
      <c r="G50" s="312"/>
    </row>
    <row r="51" spans="1:7" customFormat="1">
      <c r="A51" s="301"/>
      <c r="B51" s="302"/>
      <c r="C51" s="303"/>
      <c r="D51" s="304"/>
      <c r="E51" s="304"/>
      <c r="F51" s="305"/>
      <c r="G51" s="306"/>
    </row>
    <row r="52" spans="1:7" customFormat="1">
      <c r="A52" s="301"/>
      <c r="B52" s="302"/>
      <c r="C52" s="303"/>
      <c r="D52" s="304"/>
      <c r="E52" s="304"/>
      <c r="F52" s="305"/>
      <c r="G52" s="306"/>
    </row>
    <row r="53" spans="1:7">
      <c r="A53" s="142"/>
    </row>
    <row r="54" spans="1:7">
      <c r="A54" s="142"/>
    </row>
    <row r="55" spans="1:7">
      <c r="A55" s="142"/>
    </row>
    <row r="56" spans="1:7">
      <c r="A56" s="142"/>
    </row>
    <row r="57" spans="1:7">
      <c r="A57" s="142"/>
    </row>
    <row r="58" spans="1:7">
      <c r="A58" s="142"/>
    </row>
    <row r="59" spans="1:7">
      <c r="A59" s="142"/>
    </row>
    <row r="60" spans="1:7">
      <c r="A60" s="142"/>
    </row>
    <row r="61" spans="1:7">
      <c r="A61" s="142"/>
    </row>
  </sheetData>
  <mergeCells count="15">
    <mergeCell ref="A1:G1"/>
    <mergeCell ref="A2:G2"/>
    <mergeCell ref="A3:G3"/>
    <mergeCell ref="B8:B9"/>
    <mergeCell ref="F8:F9"/>
    <mergeCell ref="B33:B35"/>
    <mergeCell ref="F33:F35"/>
    <mergeCell ref="B42:B43"/>
    <mergeCell ref="F42:F43"/>
    <mergeCell ref="B19:B20"/>
    <mergeCell ref="F19:F20"/>
    <mergeCell ref="B21:B22"/>
    <mergeCell ref="F21:F22"/>
    <mergeCell ref="B31:B32"/>
    <mergeCell ref="F31:F32"/>
  </mergeCells>
  <phoneticPr fontId="3" type="noConversion"/>
  <pageMargins left="0.43" right="0.53" top="0.54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Сумма</vt:lpstr>
      <vt:lpstr>Работы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otiz6</dc:creator>
  <cp:lastModifiedBy>User</cp:lastModifiedBy>
  <cp:lastPrinted>2016-01-26T10:38:58Z</cp:lastPrinted>
  <dcterms:created xsi:type="dcterms:W3CDTF">2010-11-29T02:37:01Z</dcterms:created>
  <dcterms:modified xsi:type="dcterms:W3CDTF">2016-02-24T12:04:34Z</dcterms:modified>
</cp:coreProperties>
</file>