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6"/>
  </bookViews>
  <sheets>
    <sheet name="201" sheetId="1" r:id="rId1"/>
    <sheet name="202" sheetId="2" r:id="rId2"/>
    <sheet name="203" sheetId="3" r:id="rId3"/>
    <sheet name="204" sheetId="4" r:id="rId4"/>
    <sheet name="205" sheetId="5" r:id="rId5"/>
    <sheet name="206" sheetId="6" r:id="rId6"/>
    <sheet name="207" sheetId="7" r:id="rId7"/>
    <sheet name="208" sheetId="8" r:id="rId8"/>
    <sheet name="209" sheetId="9" r:id="rId9"/>
    <sheet name="210" sheetId="10" r:id="rId10"/>
    <sheet name="211" sheetId="11" r:id="rId11"/>
    <sheet name="212" sheetId="12" r:id="rId12"/>
    <sheet name="213" sheetId="13" r:id="rId13"/>
    <sheet name="214" sheetId="14" r:id="rId14"/>
    <sheet name="148" sheetId="15" r:id="rId15"/>
  </sheets>
  <calcPr calcId="152511"/>
</workbook>
</file>

<file path=xl/calcChain.xml><?xml version="1.0" encoding="utf-8"?>
<calcChain xmlns="http://schemas.openxmlformats.org/spreadsheetml/2006/main">
  <c r="F47" i="2" l="1"/>
  <c r="F42" i="3"/>
  <c r="F36" i="4"/>
  <c r="F36" i="6"/>
  <c r="F35" i="7"/>
  <c r="F39" i="8"/>
  <c r="F35" i="9"/>
  <c r="F39" i="10"/>
  <c r="F39" i="12"/>
  <c r="F36" i="13"/>
  <c r="F37" i="15"/>
  <c r="F13" i="11" l="1"/>
  <c r="F20" i="7" l="1"/>
  <c r="F19" i="4"/>
  <c r="F24" i="3"/>
  <c r="F28" i="3"/>
  <c r="F27" i="3"/>
  <c r="F29" i="3" s="1"/>
  <c r="J25" i="3" s="1"/>
  <c r="F25" i="2"/>
  <c r="F34" i="11"/>
  <c r="F36" i="3"/>
  <c r="F41" i="2"/>
  <c r="F33" i="10" l="1"/>
  <c r="F22" i="1"/>
  <c r="F26" i="1"/>
  <c r="F25" i="1"/>
  <c r="F27" i="1" s="1"/>
  <c r="J24" i="1" s="1"/>
  <c r="F33" i="1"/>
  <c r="F22" i="15"/>
  <c r="F21" i="15"/>
  <c r="F23" i="15" s="1"/>
  <c r="F31" i="15"/>
  <c r="F37" i="14"/>
  <c r="F31" i="14"/>
  <c r="F23" i="14"/>
  <c r="F10" i="14"/>
  <c r="F9" i="13"/>
  <c r="F19" i="13"/>
  <c r="F33" i="12"/>
  <c r="F13" i="12"/>
  <c r="F21" i="12"/>
  <c r="F22" i="11"/>
  <c r="F12" i="10"/>
  <c r="F20" i="10"/>
  <c r="F18" i="9"/>
  <c r="F9" i="9"/>
  <c r="F14" i="8"/>
  <c r="F8" i="7"/>
  <c r="F11" i="6"/>
  <c r="F19" i="6"/>
  <c r="F28" i="5"/>
  <c r="F17" i="5"/>
  <c r="F8" i="5"/>
  <c r="F9" i="4"/>
  <c r="F27" i="4"/>
  <c r="F14" i="3"/>
  <c r="F8" i="2"/>
  <c r="F9" i="1"/>
  <c r="F18" i="15" l="1"/>
  <c r="F35" i="15"/>
  <c r="F34" i="15"/>
  <c r="F25" i="11"/>
  <c r="F26" i="11"/>
  <c r="F38" i="11"/>
  <c r="F37" i="11"/>
  <c r="F30" i="11"/>
  <c r="F17" i="11"/>
  <c r="F16" i="11"/>
  <c r="F13" i="1"/>
  <c r="F12" i="1"/>
  <c r="F12" i="2"/>
  <c r="F11" i="2"/>
  <c r="F18" i="3"/>
  <c r="F17" i="3"/>
  <c r="F13" i="4"/>
  <c r="F12" i="4"/>
  <c r="F15" i="6"/>
  <c r="F14" i="6"/>
  <c r="F12" i="7"/>
  <c r="F11" i="7"/>
  <c r="F18" i="8"/>
  <c r="F17" i="8"/>
  <c r="F13" i="9"/>
  <c r="F12" i="9"/>
  <c r="F16" i="10"/>
  <c r="F15" i="10"/>
  <c r="F17" i="12"/>
  <c r="F16" i="12"/>
  <c r="F13" i="13"/>
  <c r="F12" i="13"/>
  <c r="F14" i="14"/>
  <c r="F13" i="14"/>
  <c r="F11" i="15"/>
  <c r="F10" i="15"/>
  <c r="F26" i="15"/>
  <c r="F14" i="13" l="1"/>
  <c r="F17" i="10"/>
  <c r="F14" i="9"/>
  <c r="F16" i="6"/>
  <c r="F14" i="1"/>
  <c r="F18" i="11"/>
  <c r="F27" i="11"/>
  <c r="J22" i="11" s="1"/>
  <c r="F36" i="15"/>
  <c r="F13" i="15"/>
  <c r="F39" i="11"/>
  <c r="F40" i="11" s="1"/>
  <c r="F12" i="5"/>
  <c r="F11" i="5"/>
  <c r="F13" i="5" s="1"/>
  <c r="F41" i="14" l="1"/>
  <c r="F40" i="14"/>
  <c r="F27" i="14"/>
  <c r="F26" i="14"/>
  <c r="F15" i="14"/>
  <c r="F34" i="13"/>
  <c r="F33" i="13"/>
  <c r="F23" i="13"/>
  <c r="F22" i="13"/>
  <c r="F24" i="13" s="1"/>
  <c r="K17" i="13" s="1"/>
  <c r="F37" i="12"/>
  <c r="F36" i="12"/>
  <c r="F38" i="12" s="1"/>
  <c r="F25" i="12"/>
  <c r="F24" i="12"/>
  <c r="F18" i="12"/>
  <c r="F37" i="10"/>
  <c r="F36" i="10"/>
  <c r="F24" i="10"/>
  <c r="F23" i="10"/>
  <c r="F33" i="9"/>
  <c r="F32" i="9"/>
  <c r="F22" i="9"/>
  <c r="F21" i="9"/>
  <c r="F37" i="8"/>
  <c r="F36" i="8"/>
  <c r="F26" i="8"/>
  <c r="F25" i="8"/>
  <c r="F19" i="8"/>
  <c r="F33" i="7"/>
  <c r="F32" i="7"/>
  <c r="F24" i="7"/>
  <c r="F23" i="7"/>
  <c r="F13" i="7"/>
  <c r="F34" i="6"/>
  <c r="F33" i="6"/>
  <c r="F23" i="6"/>
  <c r="F22" i="6"/>
  <c r="F24" i="6" s="1"/>
  <c r="K17" i="6" s="1"/>
  <c r="F32" i="5"/>
  <c r="F31" i="5"/>
  <c r="F25" i="5"/>
  <c r="F21" i="5"/>
  <c r="F20" i="5"/>
  <c r="F34" i="4"/>
  <c r="F33" i="4"/>
  <c r="F23" i="4"/>
  <c r="F22" i="4"/>
  <c r="F24" i="4" s="1"/>
  <c r="J15" i="4" s="1"/>
  <c r="F14" i="4"/>
  <c r="F40" i="3"/>
  <c r="F39" i="3"/>
  <c r="F19" i="3"/>
  <c r="F45" i="2"/>
  <c r="F44" i="2"/>
  <c r="F29" i="2"/>
  <c r="F28" i="2"/>
  <c r="F30" i="2" s="1"/>
  <c r="J17" i="2" s="1"/>
  <c r="F13" i="2"/>
  <c r="F22" i="5" l="1"/>
  <c r="J14" i="5" s="1"/>
  <c r="F25" i="7"/>
  <c r="F23" i="9"/>
  <c r="J15" i="9" s="1"/>
  <c r="F26" i="12"/>
  <c r="K19" i="12" s="1"/>
  <c r="F27" i="8"/>
  <c r="F38" i="8"/>
  <c r="F35" i="4"/>
  <c r="F46" i="2"/>
  <c r="F28" i="14"/>
  <c r="K20" i="14" s="1"/>
  <c r="F42" i="14"/>
  <c r="F43" i="14" s="1"/>
  <c r="F35" i="6"/>
  <c r="F41" i="3"/>
  <c r="F33" i="5"/>
  <c r="F34" i="5" s="1"/>
  <c r="F34" i="7"/>
  <c r="F34" i="9"/>
  <c r="F25" i="10"/>
  <c r="J20" i="10" s="1"/>
  <c r="F38" i="10"/>
  <c r="F35" i="13"/>
  <c r="F37" i="1"/>
  <c r="F36" i="1"/>
  <c r="F38" i="1" s="1"/>
  <c r="F39" i="1" s="1"/>
</calcChain>
</file>

<file path=xl/sharedStrings.xml><?xml version="1.0" encoding="utf-8"?>
<sst xmlns="http://schemas.openxmlformats.org/spreadsheetml/2006/main" count="1049" uniqueCount="163">
  <si>
    <t xml:space="preserve">Перечень выполненных работ </t>
  </si>
  <si>
    <t>за 2016г.</t>
  </si>
  <si>
    <r>
      <t xml:space="preserve">пос. Западный, д.201-  </t>
    </r>
    <r>
      <rPr>
        <b/>
        <sz val="20"/>
        <color indexed="10"/>
        <rFont val="Arial Cyr"/>
        <charset val="204"/>
      </rPr>
      <t>ООО "Статус 2"</t>
    </r>
  </si>
  <si>
    <t>План</t>
  </si>
  <si>
    <t>Месяц</t>
  </si>
  <si>
    <t>Вид работ</t>
  </si>
  <si>
    <t>Ед. изм.</t>
  </si>
  <si>
    <t>Кол-во</t>
  </si>
  <si>
    <t>Сумма,руб</t>
  </si>
  <si>
    <t>Примечание</t>
  </si>
  <si>
    <t>Общестроительные работы</t>
  </si>
  <si>
    <t>Всего:</t>
  </si>
  <si>
    <t>Техническое обслуживание</t>
  </si>
  <si>
    <t>Сантехнические работы</t>
  </si>
  <si>
    <t>июль</t>
  </si>
  <si>
    <t>шт</t>
  </si>
  <si>
    <t xml:space="preserve">Благоустройство </t>
  </si>
  <si>
    <t>Электротехнические работы</t>
  </si>
  <si>
    <t>октябрь</t>
  </si>
  <si>
    <t>ИТОГО:</t>
  </si>
  <si>
    <t>Начальник ПТО</t>
  </si>
  <si>
    <t>Р.В. Федорова</t>
  </si>
  <si>
    <r>
      <t xml:space="preserve">пос. Западный, д.202-  </t>
    </r>
    <r>
      <rPr>
        <b/>
        <sz val="20"/>
        <color indexed="10"/>
        <rFont val="Arial Cyr"/>
        <charset val="204"/>
      </rPr>
      <t>ООО "Статус 2"</t>
    </r>
  </si>
  <si>
    <t>январь</t>
  </si>
  <si>
    <t>м</t>
  </si>
  <si>
    <t>июнь</t>
  </si>
  <si>
    <t>Замена ламп накаливания ЛОН Е27 40W</t>
  </si>
  <si>
    <r>
      <t xml:space="preserve">пос. Западный, д.203-  </t>
    </r>
    <r>
      <rPr>
        <b/>
        <sz val="20"/>
        <color indexed="10"/>
        <rFont val="Arial Cyr"/>
        <charset val="204"/>
      </rPr>
      <t>ООО "Статус 2"</t>
    </r>
  </si>
  <si>
    <t>м2</t>
  </si>
  <si>
    <t>сентябрь</t>
  </si>
  <si>
    <t>август</t>
  </si>
  <si>
    <r>
      <t xml:space="preserve">пос. Западный, д.204-  </t>
    </r>
    <r>
      <rPr>
        <b/>
        <sz val="20"/>
        <color indexed="10"/>
        <rFont val="Arial Cyr"/>
        <charset val="204"/>
      </rPr>
      <t>ООО "Статус 2"</t>
    </r>
  </si>
  <si>
    <t>май</t>
  </si>
  <si>
    <r>
      <t xml:space="preserve">пос. Западный, д.205-  </t>
    </r>
    <r>
      <rPr>
        <b/>
        <sz val="20"/>
        <color indexed="10"/>
        <rFont val="Arial Cyr"/>
        <charset val="204"/>
      </rPr>
      <t>ООО "Статус 2"</t>
    </r>
  </si>
  <si>
    <t>апрель</t>
  </si>
  <si>
    <r>
      <t xml:space="preserve">пос. Западный, д.206-  </t>
    </r>
    <r>
      <rPr>
        <b/>
        <sz val="20"/>
        <color indexed="10"/>
        <rFont val="Arial Cyr"/>
        <charset val="204"/>
      </rPr>
      <t>ООО "Статус 2"</t>
    </r>
  </si>
  <si>
    <r>
      <t xml:space="preserve">пос. Западный, д.207-  </t>
    </r>
    <r>
      <rPr>
        <b/>
        <sz val="20"/>
        <color indexed="10"/>
        <rFont val="Arial Cyr"/>
        <charset val="204"/>
      </rPr>
      <t>ООО "Статус 2"</t>
    </r>
  </si>
  <si>
    <r>
      <t xml:space="preserve">пос. Западный, д.208-  </t>
    </r>
    <r>
      <rPr>
        <b/>
        <sz val="20"/>
        <color indexed="10"/>
        <rFont val="Arial Cyr"/>
        <charset val="204"/>
      </rPr>
      <t>ООО "Статус 2"</t>
    </r>
  </si>
  <si>
    <r>
      <t xml:space="preserve">пос. Западный, д.209-  </t>
    </r>
    <r>
      <rPr>
        <b/>
        <sz val="20"/>
        <color indexed="10"/>
        <rFont val="Arial Cyr"/>
        <charset val="204"/>
      </rPr>
      <t>ООО "Статус 2"</t>
    </r>
  </si>
  <si>
    <r>
      <t xml:space="preserve">пос. Западный, д.210-  </t>
    </r>
    <r>
      <rPr>
        <b/>
        <sz val="20"/>
        <color indexed="10"/>
        <rFont val="Arial Cyr"/>
        <charset val="204"/>
      </rPr>
      <t>ООО "Статус 2"</t>
    </r>
  </si>
  <si>
    <r>
      <t xml:space="preserve">пос. Западный, д.211-  </t>
    </r>
    <r>
      <rPr>
        <b/>
        <sz val="20"/>
        <color indexed="10"/>
        <rFont val="Arial Cyr"/>
        <charset val="204"/>
      </rPr>
      <t>ООО "Статус 2"</t>
    </r>
  </si>
  <si>
    <r>
      <t xml:space="preserve">пос. Западный, д.212-  </t>
    </r>
    <r>
      <rPr>
        <b/>
        <sz val="20"/>
        <color indexed="10"/>
        <rFont val="Arial Cyr"/>
        <charset val="204"/>
      </rPr>
      <t>ООО "Статус 2"</t>
    </r>
  </si>
  <si>
    <r>
      <t xml:space="preserve">пос. Западный, д.213-  </t>
    </r>
    <r>
      <rPr>
        <b/>
        <sz val="20"/>
        <color indexed="10"/>
        <rFont val="Arial Cyr"/>
        <charset val="204"/>
      </rPr>
      <t>ООО "Статус 2"</t>
    </r>
  </si>
  <si>
    <r>
      <t xml:space="preserve">пос. Западный, д.214-  </t>
    </r>
    <r>
      <rPr>
        <b/>
        <sz val="20"/>
        <color indexed="10"/>
        <rFont val="Arial Cyr"/>
        <charset val="204"/>
      </rPr>
      <t>ООО "Статус 2"</t>
    </r>
  </si>
  <si>
    <r>
      <t xml:space="preserve">пос. УТДС, д.148-  </t>
    </r>
    <r>
      <rPr>
        <b/>
        <sz val="20"/>
        <color indexed="10"/>
        <rFont val="Arial Cyr"/>
        <charset val="204"/>
      </rPr>
      <t>ООО "Статус 2"</t>
    </r>
  </si>
  <si>
    <t>Осмотр состояния электрооборудования</t>
  </si>
  <si>
    <t>под.</t>
  </si>
  <si>
    <t>Очистка этажного щитка от пыли.</t>
  </si>
  <si>
    <t>Осмотр, проверка исправности, работоспособности системы водоснабжения, отопления, водоотведения</t>
  </si>
  <si>
    <t>Промывка тркбопроводов,тепловых пунктов,систем отопления и горячего водоснабжения с испытанием на прочность и плотность системы отопления и горячего водоснабжения.</t>
  </si>
  <si>
    <t>Установка информационных досок</t>
  </si>
  <si>
    <t>Перевязка дверного полотна</t>
  </si>
  <si>
    <t>Ремонт дверных коробок узких</t>
  </si>
  <si>
    <t>Смена дверных приборов петли</t>
  </si>
  <si>
    <t>Смена дверных приборов</t>
  </si>
  <si>
    <t xml:space="preserve">шт </t>
  </si>
  <si>
    <t>Установка информациооных досок</t>
  </si>
  <si>
    <t xml:space="preserve">апрель </t>
  </si>
  <si>
    <t>Ремонт ступеней</t>
  </si>
  <si>
    <t>замена дверного полотна</t>
  </si>
  <si>
    <t>Ремонт поручня</t>
  </si>
  <si>
    <t>Ремонт шиферной кровли</t>
  </si>
  <si>
    <t>Ремонт конька</t>
  </si>
  <si>
    <t>Ремонт примыкания входного козырька</t>
  </si>
  <si>
    <t>кг</t>
  </si>
  <si>
    <t>Ремонт крыльца</t>
  </si>
  <si>
    <t>Устройство стального уголка</t>
  </si>
  <si>
    <t>Ремонт чернового пола</t>
  </si>
  <si>
    <t>Ремонт ступени</t>
  </si>
  <si>
    <t>Ремонт перил</t>
  </si>
  <si>
    <t>Замена навеса</t>
  </si>
  <si>
    <t>пар</t>
  </si>
  <si>
    <t>Покраска мусорных контейнеров</t>
  </si>
  <si>
    <t>Перепаковка трубы</t>
  </si>
  <si>
    <t>Прочистка труб внутренней канализации диаметром 50-150 мм</t>
  </si>
  <si>
    <t>Замена отсекающего крана</t>
  </si>
  <si>
    <t>м.п.</t>
  </si>
  <si>
    <t>Установили конвектор 900мм</t>
  </si>
  <si>
    <t>Замена сгона ф 15</t>
  </si>
  <si>
    <t>Замена шарового крана ф 15</t>
  </si>
  <si>
    <t>Замена резьбы ф 15</t>
  </si>
  <si>
    <t>Смена ламп</t>
  </si>
  <si>
    <t>патрон керамический</t>
  </si>
  <si>
    <t>Замена лампа РVLSFR Е-27 20 VТ</t>
  </si>
  <si>
    <t>Замена ламп</t>
  </si>
  <si>
    <t>Замена стартера</t>
  </si>
  <si>
    <t>Проверка (осмотр) состояния конструкций МКД</t>
  </si>
  <si>
    <t xml:space="preserve">Осмотр конструктивных элементов, выявление повреждений в конструктивных элементах  </t>
  </si>
  <si>
    <t>Смена внутренних водопроводов из стральных труб</t>
  </si>
  <si>
    <t>100м</t>
  </si>
  <si>
    <t>Установка заглушек диаметром трубопроводов до 100 мм</t>
  </si>
  <si>
    <t>Заглушки для стальныз труб</t>
  </si>
  <si>
    <t xml:space="preserve">Перепаковка системы отопления </t>
  </si>
  <si>
    <t xml:space="preserve">Перепаковка прибора отопления </t>
  </si>
  <si>
    <t xml:space="preserve">Промывка, прочистка, отогрев системы отопления </t>
  </si>
  <si>
    <t>п.м.</t>
  </si>
  <si>
    <t>100 м</t>
  </si>
  <si>
    <t>Промывка, прочистка, отогрев ХВС, ГВС</t>
  </si>
  <si>
    <t>Прочистка труб внутренней канализации диаметром до 50-150 мм</t>
  </si>
  <si>
    <t>Промывка, прочистка, отогрев системы отопления</t>
  </si>
  <si>
    <t xml:space="preserve">Перепаковка пробора отопления </t>
  </si>
  <si>
    <t xml:space="preserve">Смена полиэтиленовых канализационных труб диаметром </t>
  </si>
  <si>
    <t>март</t>
  </si>
  <si>
    <t>Устранили течь батареи в под. 2</t>
  </si>
  <si>
    <t>Установили заглушку ф15</t>
  </si>
  <si>
    <t>Восстановление системы ГВС</t>
  </si>
  <si>
    <t>Восстановление системы ХВС</t>
  </si>
  <si>
    <t>Перепаковка контргайки</t>
  </si>
  <si>
    <t>перепаковка трубы</t>
  </si>
  <si>
    <t>шт.</t>
  </si>
  <si>
    <t>Прочистка канализации ф100</t>
  </si>
  <si>
    <t>м/п</t>
  </si>
  <si>
    <t>Ремонт крыльца деревянного.</t>
  </si>
  <si>
    <t xml:space="preserve">Ремонт пола в тамбуре </t>
  </si>
  <si>
    <t>Ремонт пола в тамбуре</t>
  </si>
  <si>
    <t xml:space="preserve">Ремонт ступеней и поручня </t>
  </si>
  <si>
    <t>6</t>
  </si>
  <si>
    <t>0,9</t>
  </si>
  <si>
    <t>1</t>
  </si>
  <si>
    <t>Замена входной двери</t>
  </si>
  <si>
    <t>Герметизация примыкания входного козырька.</t>
  </si>
  <si>
    <t>2</t>
  </si>
  <si>
    <t>Ремонт  крыльца.</t>
  </si>
  <si>
    <t>10</t>
  </si>
  <si>
    <t>Замена рубероида</t>
  </si>
  <si>
    <t>1,5</t>
  </si>
  <si>
    <t>3</t>
  </si>
  <si>
    <t>Герметизация фанового стояка  кв.7( цемент)</t>
  </si>
  <si>
    <t>0,5</t>
  </si>
  <si>
    <t>Замена лаг (доска 50*150мм)</t>
  </si>
  <si>
    <t>Оштукатуривание цоколя</t>
  </si>
  <si>
    <t>м/п/кг</t>
  </si>
  <si>
    <t>ноябрь</t>
  </si>
  <si>
    <t>Установка пружины на входную дверь</t>
  </si>
  <si>
    <t>Укрепление проушины на черд. люке.</t>
  </si>
  <si>
    <t>шт/м2</t>
  </si>
  <si>
    <t>3/16,8</t>
  </si>
  <si>
    <t>Ремонт кровли шиферной над кв.7</t>
  </si>
  <si>
    <t>Смена ламп накаливания</t>
  </si>
  <si>
    <t>Лампа ЛОН Е27 40W</t>
  </si>
  <si>
    <t>декабрь</t>
  </si>
  <si>
    <t>Прим-ие</t>
  </si>
  <si>
    <t>Прим-*ие</t>
  </si>
  <si>
    <t>Протяжка контактов автоматов,пускателей,нулевых шин.</t>
  </si>
  <si>
    <t>Смена выключателей</t>
  </si>
  <si>
    <t>Замена поручня.</t>
  </si>
  <si>
    <t>Укрепление поручня доской т.30мм</t>
  </si>
  <si>
    <t xml:space="preserve">Замена ламп </t>
  </si>
  <si>
    <t>Установка заглушек диаметром трубопроводов 15 мм</t>
  </si>
  <si>
    <t>Заглушка GF 1/2 вн рез</t>
  </si>
  <si>
    <t>Замена стартера  s -10</t>
  </si>
  <si>
    <t>Замена ламп l -36</t>
  </si>
  <si>
    <t>Замена лампа PVLSFR Е-27        20 VT</t>
  </si>
  <si>
    <t>Замена ламп энергосберегающих ЛОН Е27 40W</t>
  </si>
  <si>
    <t xml:space="preserve">   шт</t>
  </si>
  <si>
    <t xml:space="preserve"> Замена лампа Gaus</t>
  </si>
  <si>
    <t>Установка кранов шаровых.</t>
  </si>
  <si>
    <t>Кран шаровый "VTM"  (15) 3/4 вн-вн рез</t>
  </si>
  <si>
    <t>Установка заглушек .</t>
  </si>
  <si>
    <t>Ремонт контейнерной площадки (сварка)</t>
  </si>
  <si>
    <t>Смена полиэтиленовых канализационных труб диаметром до 50 мм</t>
  </si>
  <si>
    <t>Труба ПВЧ ф20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</si>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</sst>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р_."/>
    <numFmt numFmtId="165" formatCode="#,##0.0"/>
    <numFmt numFmtId="166" formatCode="General;\-General;"/>
    <numFmt numFmtId="167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4"/>
      <name val="Arial Cyr"/>
      <charset val="204"/>
    </font>
    <font>
      <b/>
      <sz val="20"/>
      <name val="Arial Cyr"/>
      <charset val="204"/>
    </font>
    <font>
      <b/>
      <sz val="20"/>
      <color indexed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color rgb="FFFF000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Arial Cyr"/>
      <charset val="204"/>
    </font>
    <font>
      <sz val="10"/>
      <name val="Times New Roman"/>
      <family val="1"/>
    </font>
    <font>
      <sz val="11"/>
      <name val="Arial Cyr"/>
      <charset val="204"/>
    </font>
    <font>
      <sz val="12"/>
      <name val="Times New Roman"/>
      <family val="1"/>
      <charset val="204"/>
    </font>
    <font>
      <sz val="8"/>
      <name val="Verdana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6" fillId="0" borderId="18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4" fontId="11" fillId="4" borderId="19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6" fillId="0" borderId="4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0" fontId="1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4" fontId="0" fillId="3" borderId="22" xfId="0" applyNumberFormat="1" applyFill="1" applyBorder="1" applyAlignment="1">
      <alignment horizontal="center"/>
    </xf>
    <xf numFmtId="0" fontId="0" fillId="3" borderId="23" xfId="0" applyFill="1" applyBorder="1"/>
    <xf numFmtId="0" fontId="6" fillId="3" borderId="15" xfId="0" applyFont="1" applyFill="1" applyBorder="1" applyAlignment="1">
      <alignment horizontal="center" vertical="center" textRotation="90" wrapText="1"/>
    </xf>
    <xf numFmtId="0" fontId="9" fillId="3" borderId="16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4" fontId="0" fillId="3" borderId="24" xfId="0" applyNumberFormat="1" applyFill="1" applyBorder="1" applyAlignment="1">
      <alignment horizontal="center"/>
    </xf>
    <xf numFmtId="0" fontId="0" fillId="3" borderId="17" xfId="0" applyFill="1" applyBorder="1"/>
    <xf numFmtId="0" fontId="6" fillId="3" borderId="18" xfId="0" applyFont="1" applyFill="1" applyBorder="1" applyAlignment="1">
      <alignment horizontal="center" vertical="center" textRotation="90" wrapText="1"/>
    </xf>
    <xf numFmtId="0" fontId="9" fillId="3" borderId="1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wrapTex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4" fontId="0" fillId="3" borderId="22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0" fillId="0" borderId="19" xfId="0" applyFont="1" applyBorder="1" applyAlignment="1">
      <alignment wrapText="1"/>
    </xf>
    <xf numFmtId="0" fontId="11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90" wrapText="1"/>
    </xf>
    <xf numFmtId="0" fontId="11" fillId="3" borderId="22" xfId="0" applyFont="1" applyFill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6" fillId="0" borderId="26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left" vertical="center" wrapText="1"/>
    </xf>
    <xf numFmtId="4" fontId="9" fillId="3" borderId="22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4" fontId="11" fillId="4" borderId="24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" fontId="11" fillId="0" borderId="22" xfId="0" applyNumberFormat="1" applyFont="1" applyBorder="1" applyAlignment="1">
      <alignment horizontal="center" vertical="center"/>
    </xf>
    <xf numFmtId="4" fontId="11" fillId="0" borderId="24" xfId="0" applyNumberFormat="1" applyFon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3" borderId="25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wrapText="1"/>
    </xf>
    <xf numFmtId="4" fontId="0" fillId="0" borderId="22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4" fontId="16" fillId="3" borderId="24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0" fillId="0" borderId="16" xfId="0" applyBorder="1" applyAlignment="1">
      <alignment vertical="center"/>
    </xf>
    <xf numFmtId="4" fontId="9" fillId="3" borderId="16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4" fontId="0" fillId="3" borderId="16" xfId="0" applyNumberFormat="1" applyFill="1" applyBorder="1" applyAlignment="1">
      <alignment horizontal="center"/>
    </xf>
    <xf numFmtId="0" fontId="0" fillId="0" borderId="22" xfId="0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top" wrapText="1"/>
    </xf>
    <xf numFmtId="164" fontId="11" fillId="0" borderId="16" xfId="0" applyNumberFormat="1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9" fillId="3" borderId="25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" fontId="14" fillId="3" borderId="1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20" fillId="3" borderId="24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4" fontId="0" fillId="3" borderId="16" xfId="0" applyNumberForma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90" wrapText="1"/>
    </xf>
    <xf numFmtId="0" fontId="0" fillId="0" borderId="0" xfId="0" applyFont="1"/>
    <xf numFmtId="0" fontId="13" fillId="3" borderId="16" xfId="0" applyFont="1" applyFill="1" applyBorder="1" applyAlignment="1">
      <alignment wrapText="1"/>
    </xf>
    <xf numFmtId="0" fontId="13" fillId="3" borderId="16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center" vertical="center" wrapText="1"/>
    </xf>
    <xf numFmtId="4" fontId="0" fillId="0" borderId="16" xfId="0" applyNumberFormat="1" applyBorder="1"/>
    <xf numFmtId="0" fontId="13" fillId="3" borderId="16" xfId="0" applyFont="1" applyFill="1" applyBorder="1" applyAlignment="1">
      <alignment horizontal="center" vertical="top" wrapText="1"/>
    </xf>
    <xf numFmtId="49" fontId="13" fillId="3" borderId="16" xfId="0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wrapText="1"/>
    </xf>
    <xf numFmtId="4" fontId="0" fillId="0" borderId="16" xfId="0" applyNumberFormat="1" applyBorder="1" applyAlignment="1">
      <alignment horizontal="center"/>
    </xf>
    <xf numFmtId="0" fontId="23" fillId="0" borderId="16" xfId="0" applyFont="1" applyBorder="1"/>
    <xf numFmtId="0" fontId="23" fillId="0" borderId="16" xfId="0" applyFont="1" applyBorder="1" applyAlignment="1">
      <alignment horizontal="center"/>
    </xf>
    <xf numFmtId="13" fontId="23" fillId="0" borderId="16" xfId="0" applyNumberFormat="1" applyFont="1" applyBorder="1" applyAlignment="1">
      <alignment horizontal="center"/>
    </xf>
    <xf numFmtId="0" fontId="13" fillId="0" borderId="16" xfId="0" applyFont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" fontId="0" fillId="3" borderId="24" xfId="0" applyNumberFormat="1" applyFill="1" applyBorder="1" applyAlignment="1">
      <alignment horizontal="center"/>
    </xf>
    <xf numFmtId="4" fontId="0" fillId="3" borderId="22" xfId="0" applyNumberForma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4" fontId="0" fillId="3" borderId="13" xfId="0" applyNumberFormat="1" applyFill="1" applyBorder="1" applyAlignment="1">
      <alignment horizontal="center" vertical="center"/>
    </xf>
    <xf numFmtId="4" fontId="0" fillId="3" borderId="22" xfId="0" applyNumberForma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left" vertical="top" wrapText="1"/>
    </xf>
    <xf numFmtId="0" fontId="23" fillId="3" borderId="16" xfId="0" applyFont="1" applyFill="1" applyBorder="1" applyAlignment="1">
      <alignment horizontal="center" vertical="center" wrapText="1"/>
    </xf>
    <xf numFmtId="4" fontId="24" fillId="3" borderId="16" xfId="0" applyNumberFormat="1" applyFont="1" applyFill="1" applyBorder="1" applyAlignment="1">
      <alignment horizontal="center" vertical="center" wrapText="1"/>
    </xf>
    <xf numFmtId="0" fontId="0" fillId="3" borderId="0" xfId="0" applyFill="1"/>
    <xf numFmtId="4" fontId="0" fillId="3" borderId="0" xfId="0" applyNumberFormat="1" applyFill="1"/>
    <xf numFmtId="0" fontId="19" fillId="3" borderId="16" xfId="0" applyFont="1" applyFill="1" applyBorder="1" applyAlignment="1">
      <alignment horizontal="left" vertical="top" wrapText="1"/>
    </xf>
    <xf numFmtId="0" fontId="0" fillId="3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textRotation="90" wrapText="1"/>
    </xf>
    <xf numFmtId="0" fontId="0" fillId="0" borderId="20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25" fillId="3" borderId="16" xfId="0" applyFont="1" applyFill="1" applyBorder="1" applyAlignment="1" applyProtection="1">
      <alignment vertical="center" wrapText="1"/>
    </xf>
    <xf numFmtId="0" fontId="25" fillId="3" borderId="16" xfId="0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0" fillId="3" borderId="22" xfId="0" applyFont="1" applyFill="1" applyBorder="1" applyAlignment="1">
      <alignment horizontal="left" wrapText="1"/>
    </xf>
    <xf numFmtId="164" fontId="10" fillId="0" borderId="16" xfId="0" applyNumberFormat="1" applyFont="1" applyBorder="1" applyAlignment="1">
      <alignment vertical="center"/>
    </xf>
    <xf numFmtId="0" fontId="26" fillId="0" borderId="16" xfId="0" applyFont="1" applyBorder="1" applyAlignment="1">
      <alignment wrapText="1"/>
    </xf>
    <xf numFmtId="0" fontId="26" fillId="3" borderId="16" xfId="0" applyFont="1" applyFill="1" applyBorder="1" applyAlignment="1">
      <alignment horizontal="center" wrapText="1"/>
    </xf>
    <xf numFmtId="165" fontId="24" fillId="3" borderId="16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0" fontId="26" fillId="3" borderId="16" xfId="0" applyFont="1" applyFill="1" applyBorder="1" applyAlignment="1">
      <alignment horizontal="center" vertical="center" wrapText="1"/>
    </xf>
    <xf numFmtId="49" fontId="0" fillId="0" borderId="16" xfId="0" applyNumberFormat="1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>
      <alignment vertical="center" wrapText="1"/>
    </xf>
    <xf numFmtId="0" fontId="10" fillId="0" borderId="16" xfId="0" applyFont="1" applyBorder="1"/>
    <xf numFmtId="0" fontId="25" fillId="0" borderId="16" xfId="0" applyFont="1" applyBorder="1" applyAlignment="1">
      <alignment horizontal="center" vertical="top" wrapText="1"/>
    </xf>
    <xf numFmtId="166" fontId="10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/>
    <xf numFmtId="0" fontId="10" fillId="3" borderId="16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0" fillId="3" borderId="24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vertical="top" wrapText="1"/>
    </xf>
    <xf numFmtId="0" fontId="6" fillId="3" borderId="27" xfId="0" applyFont="1" applyFill="1" applyBorder="1" applyAlignment="1">
      <alignment horizontal="center" vertical="center" textRotation="90" wrapText="1"/>
    </xf>
    <xf numFmtId="0" fontId="0" fillId="3" borderId="33" xfId="0" applyFill="1" applyBorder="1"/>
    <xf numFmtId="49" fontId="0" fillId="0" borderId="16" xfId="0" applyNumberFormat="1" applyFont="1" applyBorder="1" applyAlignment="1" applyProtection="1">
      <alignment horizontal="center" vertical="top" wrapText="1"/>
      <protection locked="0"/>
    </xf>
    <xf numFmtId="166" fontId="0" fillId="0" borderId="16" xfId="0" applyNumberFormat="1" applyFont="1" applyBorder="1" applyAlignment="1" applyProtection="1">
      <alignment horizontal="center" vertical="top" wrapText="1"/>
      <protection locked="0"/>
    </xf>
    <xf numFmtId="49" fontId="0" fillId="0" borderId="19" xfId="0" applyNumberFormat="1" applyFont="1" applyBorder="1" applyAlignment="1" applyProtection="1">
      <alignment horizontal="left" vertical="top" wrapText="1"/>
      <protection locked="0"/>
    </xf>
    <xf numFmtId="49" fontId="0" fillId="0" borderId="19" xfId="0" applyNumberFormat="1" applyFont="1" applyBorder="1" applyAlignment="1" applyProtection="1">
      <alignment horizontal="center" vertical="top" wrapText="1"/>
      <protection locked="0"/>
    </xf>
    <xf numFmtId="166" fontId="0" fillId="0" borderId="19" xfId="0" applyNumberFormat="1" applyFont="1" applyBorder="1" applyAlignment="1" applyProtection="1">
      <alignment horizontal="center" vertical="top" wrapText="1"/>
      <protection locked="0"/>
    </xf>
    <xf numFmtId="0" fontId="27" fillId="0" borderId="16" xfId="0" applyFont="1" applyBorder="1"/>
    <xf numFmtId="0" fontId="2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9" fillId="0" borderId="16" xfId="0" applyFont="1" applyBorder="1" applyAlignment="1"/>
    <xf numFmtId="0" fontId="29" fillId="0" borderId="16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10" fillId="3" borderId="32" xfId="0" applyFont="1" applyFill="1" applyBorder="1" applyAlignment="1">
      <alignment wrapText="1"/>
    </xf>
    <xf numFmtId="0" fontId="0" fillId="3" borderId="32" xfId="0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1" fillId="3" borderId="16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6" fillId="3" borderId="3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4" fontId="0" fillId="3" borderId="24" xfId="0" applyNumberFormat="1" applyFill="1" applyBorder="1" applyAlignment="1">
      <alignment horizontal="center" vertical="center"/>
    </xf>
    <xf numFmtId="4" fontId="0" fillId="3" borderId="22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0" fillId="3" borderId="13" xfId="0" applyNumberForma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4" fontId="0" fillId="3" borderId="24" xfId="0" applyNumberFormat="1" applyFill="1" applyBorder="1" applyAlignment="1">
      <alignment horizontal="center"/>
    </xf>
    <xf numFmtId="4" fontId="0" fillId="3" borderId="22" xfId="0" applyNumberFormat="1" applyFill="1" applyBorder="1" applyAlignment="1">
      <alignment horizontal="center"/>
    </xf>
    <xf numFmtId="0" fontId="9" fillId="3" borderId="13" xfId="0" applyFont="1" applyFill="1" applyBorder="1" applyAlignment="1">
      <alignment horizontal="left" vertical="center"/>
    </xf>
    <xf numFmtId="4" fontId="27" fillId="0" borderId="24" xfId="0" applyNumberFormat="1" applyFont="1" applyBorder="1" applyAlignment="1">
      <alignment horizontal="center" vertical="center"/>
    </xf>
    <xf numFmtId="4" fontId="27" fillId="0" borderId="13" xfId="0" applyNumberFormat="1" applyFont="1" applyBorder="1" applyAlignment="1">
      <alignment horizontal="center" vertical="center"/>
    </xf>
    <xf numFmtId="4" fontId="27" fillId="0" borderId="22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23" fillId="0" borderId="24" xfId="0" applyNumberFormat="1" applyFont="1" applyBorder="1" applyAlignment="1">
      <alignment horizontal="center" vertical="center"/>
    </xf>
    <xf numFmtId="4" fontId="23" fillId="0" borderId="13" xfId="0" applyNumberFormat="1" applyFont="1" applyBorder="1" applyAlignment="1">
      <alignment horizontal="center" vertical="center"/>
    </xf>
    <xf numFmtId="4" fontId="23" fillId="0" borderId="22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" fontId="28" fillId="0" borderId="24" xfId="0" applyNumberFormat="1" applyFont="1" applyBorder="1" applyAlignment="1">
      <alignment horizontal="center" vertical="center"/>
    </xf>
    <xf numFmtId="4" fontId="28" fillId="0" borderId="22" xfId="0" applyNumberFormat="1" applyFon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" fontId="0" fillId="0" borderId="13" xfId="0" applyNumberFormat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F40" sqref="F40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42.8554687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9.140625" style="110" customWidth="1"/>
  </cols>
  <sheetData>
    <row r="1" spans="1:11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11" ht="27" thickBot="1" x14ac:dyDescent="0.3">
      <c r="A3" s="265" t="s">
        <v>2</v>
      </c>
      <c r="B3" s="266"/>
      <c r="C3" s="266"/>
      <c r="D3" s="266"/>
      <c r="E3" s="266"/>
      <c r="F3" s="266"/>
      <c r="G3" s="267"/>
    </row>
    <row r="4" spans="1:11" ht="15.75" thickBot="1" x14ac:dyDescent="0.3">
      <c r="A4" s="1"/>
      <c r="B4" s="2"/>
      <c r="C4" s="3"/>
      <c r="D4" s="4"/>
      <c r="E4" s="4"/>
      <c r="F4" s="5"/>
      <c r="G4" s="6"/>
    </row>
    <row r="5" spans="1:11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141</v>
      </c>
    </row>
    <row r="6" spans="1:11" x14ac:dyDescent="0.25">
      <c r="A6" s="14"/>
      <c r="B6" s="15"/>
      <c r="C6" s="16" t="s">
        <v>10</v>
      </c>
      <c r="D6" s="11"/>
      <c r="E6" s="11"/>
      <c r="F6" s="17"/>
      <c r="G6" s="133"/>
    </row>
    <row r="7" spans="1:11" x14ac:dyDescent="0.25">
      <c r="A7" s="71"/>
      <c r="B7" s="190" t="s">
        <v>34</v>
      </c>
      <c r="C7" s="20" t="s">
        <v>50</v>
      </c>
      <c r="D7" s="21" t="s">
        <v>15</v>
      </c>
      <c r="E7" s="21">
        <v>2</v>
      </c>
      <c r="F7" s="156">
        <v>1273.44</v>
      </c>
      <c r="G7" s="192"/>
    </row>
    <row r="8" spans="1:11" ht="15.75" x14ac:dyDescent="0.25">
      <c r="A8" s="71"/>
      <c r="B8" s="190" t="s">
        <v>14</v>
      </c>
      <c r="C8" s="43" t="s">
        <v>115</v>
      </c>
      <c r="D8" s="171" t="s">
        <v>28</v>
      </c>
      <c r="E8" s="172">
        <v>1.8</v>
      </c>
      <c r="F8" s="174">
        <v>4015.2</v>
      </c>
      <c r="G8" s="192"/>
    </row>
    <row r="9" spans="1:11" ht="15.75" thickBot="1" x14ac:dyDescent="0.3">
      <c r="A9" s="24"/>
      <c r="B9" s="25"/>
      <c r="C9" s="26"/>
      <c r="D9" s="27"/>
      <c r="E9" s="28" t="s">
        <v>11</v>
      </c>
      <c r="F9" s="29">
        <f>SUM(F7:F8)</f>
        <v>5288.6399999999994</v>
      </c>
      <c r="G9" s="30"/>
    </row>
    <row r="10" spans="1:11" x14ac:dyDescent="0.25">
      <c r="A10" s="31"/>
      <c r="B10" s="32"/>
      <c r="C10" s="33" t="s">
        <v>10</v>
      </c>
      <c r="D10" s="34"/>
      <c r="E10" s="35"/>
      <c r="F10" s="36"/>
      <c r="G10" s="37"/>
    </row>
    <row r="11" spans="1:11" x14ac:dyDescent="0.25">
      <c r="A11" s="19"/>
      <c r="B11" s="38"/>
      <c r="C11" s="39" t="s">
        <v>12</v>
      </c>
      <c r="D11" s="40"/>
      <c r="E11" s="41"/>
      <c r="F11" s="42"/>
      <c r="G11" s="23"/>
    </row>
    <row r="12" spans="1:11" ht="15.75" x14ac:dyDescent="0.25">
      <c r="A12" s="19"/>
      <c r="B12" s="194" t="s">
        <v>32</v>
      </c>
      <c r="C12" s="195" t="s">
        <v>86</v>
      </c>
      <c r="D12" s="196" t="s">
        <v>28</v>
      </c>
      <c r="E12" s="196">
        <v>303.89999999999998</v>
      </c>
      <c r="F12" s="197">
        <f>E12*1.8</f>
        <v>547.02</v>
      </c>
      <c r="G12" s="201">
        <v>1.8</v>
      </c>
      <c r="K12" s="45"/>
    </row>
    <row r="13" spans="1:11" ht="25.5" x14ac:dyDescent="0.25">
      <c r="A13" s="19"/>
      <c r="B13" s="194" t="s">
        <v>30</v>
      </c>
      <c r="C13" s="200" t="s">
        <v>87</v>
      </c>
      <c r="D13" s="196" t="s">
        <v>28</v>
      </c>
      <c r="E13" s="196">
        <v>303.89999999999998</v>
      </c>
      <c r="F13" s="197">
        <f>E13*1.8</f>
        <v>547.02</v>
      </c>
      <c r="G13" s="201">
        <v>1.8</v>
      </c>
      <c r="K13" s="45"/>
    </row>
    <row r="14" spans="1:11" ht="15.75" thickBot="1" x14ac:dyDescent="0.3">
      <c r="A14" s="24"/>
      <c r="B14" s="25"/>
      <c r="C14" s="46"/>
      <c r="D14" s="47"/>
      <c r="E14" s="28" t="s">
        <v>11</v>
      </c>
      <c r="F14" s="29">
        <f>SUM(F12:F13)</f>
        <v>1094.04</v>
      </c>
      <c r="G14" s="30"/>
    </row>
    <row r="15" spans="1:11" x14ac:dyDescent="0.25">
      <c r="A15" s="48"/>
      <c r="B15" s="181"/>
      <c r="C15" s="49" t="s">
        <v>13</v>
      </c>
      <c r="D15" s="50"/>
      <c r="E15" s="50"/>
      <c r="F15" s="183"/>
      <c r="G15" s="52"/>
      <c r="K15" s="45"/>
    </row>
    <row r="16" spans="1:11" x14ac:dyDescent="0.25">
      <c r="A16" s="48"/>
      <c r="B16" s="259" t="s">
        <v>18</v>
      </c>
      <c r="C16" s="120" t="s">
        <v>77</v>
      </c>
      <c r="D16" s="68" t="s">
        <v>15</v>
      </c>
      <c r="E16" s="68">
        <v>1</v>
      </c>
      <c r="F16" s="261">
        <v>7987.53</v>
      </c>
      <c r="G16" s="52"/>
      <c r="K16" s="45"/>
    </row>
    <row r="17" spans="1:11" x14ac:dyDescent="0.25">
      <c r="A17" s="48"/>
      <c r="B17" s="260"/>
      <c r="C17" s="120" t="s">
        <v>78</v>
      </c>
      <c r="D17" s="68" t="s">
        <v>15</v>
      </c>
      <c r="E17" s="68">
        <v>1</v>
      </c>
      <c r="F17" s="268"/>
      <c r="G17" s="52"/>
      <c r="K17" s="45"/>
    </row>
    <row r="18" spans="1:11" x14ac:dyDescent="0.25">
      <c r="A18" s="48"/>
      <c r="B18" s="260"/>
      <c r="C18" s="120" t="s">
        <v>79</v>
      </c>
      <c r="D18" s="68" t="s">
        <v>15</v>
      </c>
      <c r="E18" s="68">
        <v>5</v>
      </c>
      <c r="F18" s="268"/>
      <c r="G18" s="52"/>
      <c r="K18" s="45"/>
    </row>
    <row r="19" spans="1:11" x14ac:dyDescent="0.25">
      <c r="A19" s="48"/>
      <c r="B19" s="269"/>
      <c r="C19" s="120" t="s">
        <v>80</v>
      </c>
      <c r="D19" s="68" t="s">
        <v>55</v>
      </c>
      <c r="E19" s="68">
        <v>3</v>
      </c>
      <c r="F19" s="262"/>
      <c r="G19" s="52"/>
      <c r="K19" s="45"/>
    </row>
    <row r="20" spans="1:11" ht="30" x14ac:dyDescent="0.25">
      <c r="A20" s="229"/>
      <c r="B20" s="259" t="s">
        <v>140</v>
      </c>
      <c r="C20" s="219" t="s">
        <v>148</v>
      </c>
      <c r="D20" s="231" t="s">
        <v>15</v>
      </c>
      <c r="E20" s="232">
        <v>2</v>
      </c>
      <c r="F20" s="261">
        <v>2348</v>
      </c>
      <c r="G20" s="230"/>
      <c r="K20" s="45"/>
    </row>
    <row r="21" spans="1:11" ht="15.75" thickBot="1" x14ac:dyDescent="0.3">
      <c r="A21" s="229"/>
      <c r="B21" s="260"/>
      <c r="C21" s="233" t="s">
        <v>149</v>
      </c>
      <c r="D21" s="234" t="s">
        <v>15</v>
      </c>
      <c r="E21" s="235">
        <v>2</v>
      </c>
      <c r="F21" s="262"/>
      <c r="G21" s="230"/>
      <c r="K21" s="45"/>
    </row>
    <row r="22" spans="1:11" ht="15.75" thickBot="1" x14ac:dyDescent="0.3">
      <c r="A22" s="59"/>
      <c r="B22" s="60"/>
      <c r="C22" s="61"/>
      <c r="D22" s="62"/>
      <c r="E22" s="28" t="s">
        <v>11</v>
      </c>
      <c r="F22" s="29">
        <f>SUM(F16:F21)</f>
        <v>10335.529999999999</v>
      </c>
      <c r="G22" s="63"/>
    </row>
    <row r="23" spans="1:11" x14ac:dyDescent="0.25">
      <c r="A23" s="48"/>
      <c r="B23" s="181"/>
      <c r="C23" s="49" t="s">
        <v>13</v>
      </c>
      <c r="D23" s="50"/>
      <c r="E23" s="50"/>
      <c r="F23" s="186"/>
      <c r="G23" s="65"/>
    </row>
    <row r="24" spans="1:11" x14ac:dyDescent="0.25">
      <c r="A24" s="48"/>
      <c r="B24" s="54"/>
      <c r="C24" s="55" t="s">
        <v>12</v>
      </c>
      <c r="D24" s="56"/>
      <c r="E24" s="56"/>
      <c r="F24" s="182"/>
      <c r="G24" s="65"/>
      <c r="J24" s="45">
        <f>F22+F27</f>
        <v>17729.416999999998</v>
      </c>
    </row>
    <row r="25" spans="1:11" ht="38.25" customHeight="1" x14ac:dyDescent="0.25">
      <c r="A25" s="48"/>
      <c r="B25" s="117" t="s">
        <v>32</v>
      </c>
      <c r="C25" s="147" t="s">
        <v>48</v>
      </c>
      <c r="D25" s="128" t="s">
        <v>28</v>
      </c>
      <c r="E25" s="196">
        <v>303.89999999999998</v>
      </c>
      <c r="F25" s="157">
        <f>E25*G25</f>
        <v>164.10599999999999</v>
      </c>
      <c r="G25" s="118">
        <v>0.54</v>
      </c>
    </row>
    <row r="26" spans="1:11" ht="51.75" customHeight="1" x14ac:dyDescent="0.25">
      <c r="A26" s="48"/>
      <c r="B26" s="117" t="s">
        <v>30</v>
      </c>
      <c r="C26" s="148" t="s">
        <v>49</v>
      </c>
      <c r="D26" s="128" t="s">
        <v>28</v>
      </c>
      <c r="E26" s="196">
        <v>303.89999999999998</v>
      </c>
      <c r="F26" s="157">
        <f>E26*G26</f>
        <v>7229.780999999999</v>
      </c>
      <c r="G26" s="118">
        <v>23.79</v>
      </c>
    </row>
    <row r="27" spans="1:11" ht="15.75" thickBot="1" x14ac:dyDescent="0.3">
      <c r="A27" s="24"/>
      <c r="B27" s="25"/>
      <c r="C27" s="69"/>
      <c r="D27" s="47"/>
      <c r="E27" s="70" t="s">
        <v>11</v>
      </c>
      <c r="F27" s="29">
        <f>SUM(F25:F26)</f>
        <v>7393.8869999999988</v>
      </c>
      <c r="G27" s="30"/>
    </row>
    <row r="28" spans="1:11" x14ac:dyDescent="0.25">
      <c r="A28" s="71"/>
      <c r="B28" s="150"/>
      <c r="C28" s="72" t="s">
        <v>16</v>
      </c>
      <c r="D28" s="90"/>
      <c r="E28" s="90"/>
      <c r="F28" s="188"/>
      <c r="G28" s="74"/>
    </row>
    <row r="29" spans="1:11" x14ac:dyDescent="0.25">
      <c r="A29" s="86"/>
      <c r="B29" s="150"/>
      <c r="C29" s="191"/>
      <c r="D29" s="90"/>
      <c r="E29" s="90"/>
      <c r="F29" s="188"/>
      <c r="G29" s="74"/>
    </row>
    <row r="30" spans="1:11" ht="15.75" thickBot="1" x14ac:dyDescent="0.3">
      <c r="A30" s="75"/>
      <c r="B30" s="149"/>
      <c r="C30" s="78"/>
      <c r="D30" s="79"/>
      <c r="E30" s="80" t="s">
        <v>11</v>
      </c>
      <c r="F30" s="81"/>
      <c r="G30" s="30"/>
    </row>
    <row r="31" spans="1:11" x14ac:dyDescent="0.25">
      <c r="A31" s="14"/>
      <c r="B31" s="82"/>
      <c r="C31" s="83" t="s">
        <v>17</v>
      </c>
      <c r="D31" s="84"/>
      <c r="E31" s="84"/>
      <c r="F31" s="85"/>
      <c r="G31" s="74"/>
    </row>
    <row r="32" spans="1:11" x14ac:dyDescent="0.25">
      <c r="A32" s="19"/>
      <c r="B32" s="38" t="s">
        <v>25</v>
      </c>
      <c r="C32" s="120" t="s">
        <v>83</v>
      </c>
      <c r="D32" s="40" t="s">
        <v>15</v>
      </c>
      <c r="E32" s="40">
        <v>5</v>
      </c>
      <c r="F32" s="94">
        <v>1054.02</v>
      </c>
      <c r="G32" s="74"/>
    </row>
    <row r="33" spans="1:7" ht="15.75" thickBot="1" x14ac:dyDescent="0.3">
      <c r="A33" s="24"/>
      <c r="B33" s="25"/>
      <c r="C33" s="89"/>
      <c r="D33" s="47"/>
      <c r="E33" s="70" t="s">
        <v>11</v>
      </c>
      <c r="F33" s="29">
        <f>SUM(F32:F32)</f>
        <v>1054.02</v>
      </c>
      <c r="G33" s="30"/>
    </row>
    <row r="34" spans="1:7" x14ac:dyDescent="0.25">
      <c r="A34" s="71"/>
      <c r="B34" s="150"/>
      <c r="C34" s="83" t="s">
        <v>17</v>
      </c>
      <c r="D34" s="90"/>
      <c r="E34" s="91"/>
      <c r="F34" s="92"/>
      <c r="G34" s="74"/>
    </row>
    <row r="35" spans="1:7" x14ac:dyDescent="0.25">
      <c r="A35" s="19"/>
      <c r="B35" s="38"/>
      <c r="C35" s="55" t="s">
        <v>12</v>
      </c>
      <c r="D35" s="79"/>
      <c r="E35" s="80"/>
      <c r="F35" s="93"/>
      <c r="G35" s="23"/>
    </row>
    <row r="36" spans="1:7" ht="15" customHeight="1" x14ac:dyDescent="0.25">
      <c r="A36" s="19"/>
      <c r="B36" s="142" t="s">
        <v>32</v>
      </c>
      <c r="C36" s="143" t="s">
        <v>45</v>
      </c>
      <c r="D36" s="40" t="s">
        <v>46</v>
      </c>
      <c r="E36" s="121">
        <v>2</v>
      </c>
      <c r="F36" s="144">
        <f>E36*G36</f>
        <v>3514.68</v>
      </c>
      <c r="G36" s="145">
        <v>1757.34</v>
      </c>
    </row>
    <row r="37" spans="1:7" x14ac:dyDescent="0.25">
      <c r="A37" s="19"/>
      <c r="B37" s="142" t="s">
        <v>30</v>
      </c>
      <c r="C37" s="120" t="s">
        <v>47</v>
      </c>
      <c r="D37" s="40" t="s">
        <v>15</v>
      </c>
      <c r="E37" s="121">
        <v>2</v>
      </c>
      <c r="F37" s="144">
        <f>E37*G37</f>
        <v>1027.2</v>
      </c>
      <c r="G37" s="145">
        <v>513.6</v>
      </c>
    </row>
    <row r="38" spans="1:7" ht="15.75" thickBot="1" x14ac:dyDescent="0.3">
      <c r="A38" s="24"/>
      <c r="B38" s="25"/>
      <c r="C38" s="89"/>
      <c r="D38" s="47"/>
      <c r="E38" s="70" t="s">
        <v>11</v>
      </c>
      <c r="F38" s="29">
        <f>SUM(F36:F37)</f>
        <v>4541.88</v>
      </c>
      <c r="G38" s="30"/>
    </row>
    <row r="39" spans="1:7" ht="15.75" thickBot="1" x14ac:dyDescent="0.3">
      <c r="A39" s="95"/>
      <c r="B39" s="96"/>
      <c r="C39" s="97"/>
      <c r="D39" s="96"/>
      <c r="E39" s="98" t="s">
        <v>19</v>
      </c>
      <c r="F39" s="99">
        <f>F38+F33+F30+F27+F22+F14+F9</f>
        <v>29707.996999999996</v>
      </c>
      <c r="G39" s="100"/>
    </row>
    <row r="40" spans="1:7" x14ac:dyDescent="0.25">
      <c r="A40" s="1"/>
      <c r="B40" s="4"/>
      <c r="C40" s="3"/>
      <c r="D40" s="4"/>
      <c r="E40" s="101"/>
      <c r="F40" s="102"/>
      <c r="G40" s="103"/>
    </row>
    <row r="41" spans="1:7" x14ac:dyDescent="0.25">
      <c r="B41" s="105"/>
      <c r="C41" s="106" t="s">
        <v>20</v>
      </c>
      <c r="D41" s="107"/>
      <c r="E41" s="108" t="s">
        <v>21</v>
      </c>
      <c r="F41" s="109"/>
    </row>
    <row r="42" spans="1:7" x14ac:dyDescent="0.25">
      <c r="B42" s="105"/>
      <c r="C42" s="106"/>
      <c r="D42" s="107"/>
      <c r="E42" s="108"/>
      <c r="F42" s="109"/>
    </row>
  </sheetData>
  <mergeCells count="7">
    <mergeCell ref="B20:B21"/>
    <mergeCell ref="F20:F21"/>
    <mergeCell ref="A1:G1"/>
    <mergeCell ref="A2:G2"/>
    <mergeCell ref="A3:G3"/>
    <mergeCell ref="F16:F19"/>
    <mergeCell ref="B16:B19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1" workbookViewId="0">
      <selection activeCell="F48" sqref="F48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44.2851562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9.5703125" style="110" customWidth="1"/>
  </cols>
  <sheetData>
    <row r="1" spans="1:11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11" ht="27" thickBot="1" x14ac:dyDescent="0.3">
      <c r="A3" s="265" t="s">
        <v>22</v>
      </c>
      <c r="B3" s="266"/>
      <c r="C3" s="266"/>
      <c r="D3" s="266"/>
      <c r="E3" s="266"/>
      <c r="F3" s="266"/>
      <c r="G3" s="267"/>
    </row>
    <row r="4" spans="1:11" ht="15.75" thickBot="1" x14ac:dyDescent="0.3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2" t="s">
        <v>8</v>
      </c>
      <c r="G4" s="13" t="s">
        <v>141</v>
      </c>
    </row>
    <row r="5" spans="1:11" x14ac:dyDescent="0.25">
      <c r="A5" s="14"/>
      <c r="B5" s="15"/>
      <c r="C5" s="16" t="s">
        <v>10</v>
      </c>
      <c r="D5" s="11"/>
      <c r="E5" s="11"/>
      <c r="F5" s="17"/>
      <c r="G5" s="133"/>
    </row>
    <row r="6" spans="1:11" x14ac:dyDescent="0.25">
      <c r="A6" s="71"/>
      <c r="B6" s="246" t="s">
        <v>34</v>
      </c>
      <c r="C6" s="20" t="s">
        <v>50</v>
      </c>
      <c r="D6" s="21" t="s">
        <v>15</v>
      </c>
      <c r="E6" s="21">
        <v>2</v>
      </c>
      <c r="F6" s="156">
        <v>1273.44</v>
      </c>
      <c r="G6" s="192"/>
    </row>
    <row r="7" spans="1:11" ht="15.75" x14ac:dyDescent="0.25">
      <c r="A7" s="71"/>
      <c r="B7" s="246" t="s">
        <v>14</v>
      </c>
      <c r="C7" s="43" t="s">
        <v>114</v>
      </c>
      <c r="D7" s="171" t="s">
        <v>28</v>
      </c>
      <c r="E7" s="172">
        <v>2.5</v>
      </c>
      <c r="F7" s="174">
        <v>2233.4499999999998</v>
      </c>
      <c r="G7" s="192"/>
    </row>
    <row r="8" spans="1:11" ht="15.75" thickBot="1" x14ac:dyDescent="0.3">
      <c r="A8" s="24"/>
      <c r="B8" s="247"/>
      <c r="C8" s="26"/>
      <c r="D8" s="27"/>
      <c r="E8" s="28" t="s">
        <v>11</v>
      </c>
      <c r="F8" s="29">
        <f>SUM(F6:F7)</f>
        <v>3506.89</v>
      </c>
      <c r="G8" s="30"/>
    </row>
    <row r="9" spans="1:11" x14ac:dyDescent="0.25">
      <c r="A9" s="31"/>
      <c r="B9" s="248"/>
      <c r="C9" s="33" t="s">
        <v>10</v>
      </c>
      <c r="D9" s="34"/>
      <c r="E9" s="35"/>
      <c r="F9" s="36"/>
      <c r="G9" s="37"/>
    </row>
    <row r="10" spans="1:11" x14ac:dyDescent="0.25">
      <c r="A10" s="19"/>
      <c r="B10" s="142"/>
      <c r="C10" s="39" t="s">
        <v>12</v>
      </c>
      <c r="D10" s="40"/>
      <c r="E10" s="41"/>
      <c r="F10" s="42"/>
      <c r="G10" s="23"/>
    </row>
    <row r="11" spans="1:11" ht="16.5" customHeight="1" x14ac:dyDescent="0.25">
      <c r="A11" s="19"/>
      <c r="B11" s="249" t="s">
        <v>32</v>
      </c>
      <c r="C11" s="195" t="s">
        <v>86</v>
      </c>
      <c r="D11" s="196" t="s">
        <v>28</v>
      </c>
      <c r="E11" s="196">
        <v>312.7</v>
      </c>
      <c r="F11" s="197">
        <f>E11*1.8</f>
        <v>562.86</v>
      </c>
      <c r="G11" s="201">
        <v>1.8</v>
      </c>
      <c r="K11" s="45"/>
    </row>
    <row r="12" spans="1:11" ht="24.75" customHeight="1" x14ac:dyDescent="0.25">
      <c r="A12" s="19"/>
      <c r="B12" s="249" t="s">
        <v>30</v>
      </c>
      <c r="C12" s="200" t="s">
        <v>87</v>
      </c>
      <c r="D12" s="196" t="s">
        <v>28</v>
      </c>
      <c r="E12" s="196">
        <v>312.7</v>
      </c>
      <c r="F12" s="197">
        <f>E12*1.8</f>
        <v>562.86</v>
      </c>
      <c r="G12" s="201">
        <v>1.8</v>
      </c>
      <c r="K12" s="45"/>
    </row>
    <row r="13" spans="1:11" ht="15.75" thickBot="1" x14ac:dyDescent="0.3">
      <c r="A13" s="24"/>
      <c r="B13" s="247"/>
      <c r="C13" s="46"/>
      <c r="D13" s="47"/>
      <c r="E13" s="28" t="s">
        <v>11</v>
      </c>
      <c r="F13" s="29">
        <f>SUM(F11:F12)</f>
        <v>1125.72</v>
      </c>
      <c r="G13" s="30"/>
    </row>
    <row r="14" spans="1:11" x14ac:dyDescent="0.25">
      <c r="A14" s="48"/>
      <c r="B14" s="250"/>
      <c r="C14" s="49" t="s">
        <v>13</v>
      </c>
      <c r="D14" s="50"/>
      <c r="E14" s="50"/>
      <c r="F14" s="183"/>
      <c r="G14" s="52"/>
      <c r="K14" s="45"/>
    </row>
    <row r="15" spans="1:11" ht="25.5" x14ac:dyDescent="0.25">
      <c r="A15" s="48"/>
      <c r="B15" s="270" t="s">
        <v>23</v>
      </c>
      <c r="C15" s="120" t="s">
        <v>88</v>
      </c>
      <c r="D15" s="68" t="s">
        <v>89</v>
      </c>
      <c r="E15" s="68">
        <v>0.03</v>
      </c>
      <c r="F15" s="261">
        <v>7164.22</v>
      </c>
      <c r="G15" s="52"/>
      <c r="K15" s="45"/>
    </row>
    <row r="16" spans="1:11" ht="25.5" x14ac:dyDescent="0.25">
      <c r="A16" s="48"/>
      <c r="B16" s="274"/>
      <c r="C16" s="120" t="s">
        <v>90</v>
      </c>
      <c r="D16" s="68">
        <v>100</v>
      </c>
      <c r="E16" s="68">
        <v>0.02</v>
      </c>
      <c r="F16" s="268"/>
      <c r="G16" s="52"/>
      <c r="K16" s="45"/>
    </row>
    <row r="17" spans="1:11" x14ac:dyDescent="0.25">
      <c r="A17" s="48"/>
      <c r="B17" s="274"/>
      <c r="C17" s="120" t="s">
        <v>91</v>
      </c>
      <c r="D17" s="68" t="s">
        <v>15</v>
      </c>
      <c r="E17" s="68">
        <v>2</v>
      </c>
      <c r="F17" s="268"/>
      <c r="G17" s="52"/>
      <c r="J17" s="45">
        <f>F25+F30</f>
        <v>21151.881000000001</v>
      </c>
      <c r="K17" s="45"/>
    </row>
    <row r="18" spans="1:11" x14ac:dyDescent="0.25">
      <c r="A18" s="48"/>
      <c r="B18" s="271"/>
      <c r="C18" s="120" t="s">
        <v>92</v>
      </c>
      <c r="D18" s="68">
        <v>100</v>
      </c>
      <c r="E18" s="68">
        <v>0.02</v>
      </c>
      <c r="F18" s="262"/>
      <c r="G18" s="52"/>
      <c r="K18" s="45"/>
    </row>
    <row r="19" spans="1:11" x14ac:dyDescent="0.25">
      <c r="A19" s="48"/>
      <c r="B19" s="270" t="s">
        <v>102</v>
      </c>
      <c r="C19" s="120" t="s">
        <v>103</v>
      </c>
      <c r="D19" s="68"/>
      <c r="E19" s="68"/>
      <c r="F19" s="272">
        <v>2553.81</v>
      </c>
      <c r="G19" s="52"/>
      <c r="K19" s="45"/>
    </row>
    <row r="20" spans="1:11" x14ac:dyDescent="0.25">
      <c r="A20" s="48"/>
      <c r="B20" s="271"/>
      <c r="C20" s="120" t="s">
        <v>104</v>
      </c>
      <c r="D20" s="68" t="s">
        <v>15</v>
      </c>
      <c r="E20" s="68">
        <v>2</v>
      </c>
      <c r="F20" s="273"/>
      <c r="G20" s="52"/>
      <c r="K20" s="45"/>
    </row>
    <row r="21" spans="1:11" x14ac:dyDescent="0.25">
      <c r="A21" s="48"/>
      <c r="B21" s="179" t="s">
        <v>34</v>
      </c>
      <c r="C21" s="120" t="s">
        <v>107</v>
      </c>
      <c r="D21" s="68" t="s">
        <v>15</v>
      </c>
      <c r="E21" s="68">
        <v>1</v>
      </c>
      <c r="F21" s="140">
        <v>753.88</v>
      </c>
      <c r="G21" s="52"/>
      <c r="K21" s="45"/>
    </row>
    <row r="22" spans="1:11" x14ac:dyDescent="0.25">
      <c r="A22" s="48"/>
      <c r="B22" s="179" t="s">
        <v>25</v>
      </c>
      <c r="C22" s="120" t="s">
        <v>107</v>
      </c>
      <c r="D22" s="68" t="s">
        <v>15</v>
      </c>
      <c r="E22" s="68">
        <v>2</v>
      </c>
      <c r="F22" s="140">
        <v>391.98</v>
      </c>
      <c r="G22" s="52"/>
      <c r="K22" s="45"/>
    </row>
    <row r="23" spans="1:11" x14ac:dyDescent="0.25">
      <c r="A23" s="229"/>
      <c r="B23" s="270" t="s">
        <v>140</v>
      </c>
      <c r="C23" s="219" t="s">
        <v>156</v>
      </c>
      <c r="D23" s="231" t="s">
        <v>15</v>
      </c>
      <c r="E23" s="232">
        <v>1</v>
      </c>
      <c r="F23" s="272">
        <v>2680</v>
      </c>
      <c r="G23" s="230"/>
      <c r="K23" s="45"/>
    </row>
    <row r="24" spans="1:11" ht="15.75" customHeight="1" x14ac:dyDescent="0.25">
      <c r="A24" s="229"/>
      <c r="B24" s="271"/>
      <c r="C24" s="219" t="s">
        <v>157</v>
      </c>
      <c r="D24" s="231" t="s">
        <v>15</v>
      </c>
      <c r="E24" s="232">
        <v>1</v>
      </c>
      <c r="F24" s="273"/>
      <c r="G24" s="230"/>
      <c r="K24" s="45"/>
    </row>
    <row r="25" spans="1:11" ht="15.75" thickBot="1" x14ac:dyDescent="0.3">
      <c r="A25" s="59"/>
      <c r="B25" s="251"/>
      <c r="C25" s="243"/>
      <c r="D25" s="244"/>
      <c r="E25" s="245" t="s">
        <v>11</v>
      </c>
      <c r="F25" s="29">
        <f>SUM(F15:F24)</f>
        <v>13543.89</v>
      </c>
      <c r="G25" s="63"/>
    </row>
    <row r="26" spans="1:11" x14ac:dyDescent="0.25">
      <c r="A26" s="48"/>
      <c r="B26" s="250"/>
      <c r="C26" s="49" t="s">
        <v>13</v>
      </c>
      <c r="D26" s="50"/>
      <c r="E26" s="50"/>
      <c r="F26" s="186"/>
      <c r="G26" s="65"/>
    </row>
    <row r="27" spans="1:11" x14ac:dyDescent="0.25">
      <c r="A27" s="48"/>
      <c r="B27" s="179"/>
      <c r="C27" s="55" t="s">
        <v>12</v>
      </c>
      <c r="D27" s="56"/>
      <c r="E27" s="56"/>
      <c r="F27" s="182"/>
      <c r="G27" s="65"/>
    </row>
    <row r="28" spans="1:11" ht="30" customHeight="1" x14ac:dyDescent="0.25">
      <c r="A28" s="48"/>
      <c r="B28" s="252" t="s">
        <v>32</v>
      </c>
      <c r="C28" s="147" t="s">
        <v>48</v>
      </c>
      <c r="D28" s="128" t="s">
        <v>28</v>
      </c>
      <c r="E28" s="196">
        <v>312.7</v>
      </c>
      <c r="F28" s="157">
        <f>E28*G28</f>
        <v>168.858</v>
      </c>
      <c r="G28" s="211">
        <v>0.54</v>
      </c>
    </row>
    <row r="29" spans="1:11" ht="51" customHeight="1" x14ac:dyDescent="0.25">
      <c r="A29" s="48"/>
      <c r="B29" s="252" t="s">
        <v>30</v>
      </c>
      <c r="C29" s="148" t="s">
        <v>49</v>
      </c>
      <c r="D29" s="128" t="s">
        <v>28</v>
      </c>
      <c r="E29" s="196">
        <v>312.7</v>
      </c>
      <c r="F29" s="157">
        <f>E29*G29</f>
        <v>7439.1329999999998</v>
      </c>
      <c r="G29" s="211">
        <v>23.79</v>
      </c>
    </row>
    <row r="30" spans="1:11" ht="15.75" thickBot="1" x14ac:dyDescent="0.3">
      <c r="A30" s="24"/>
      <c r="B30" s="247"/>
      <c r="C30" s="69"/>
      <c r="D30" s="47"/>
      <c r="E30" s="70" t="s">
        <v>11</v>
      </c>
      <c r="F30" s="29">
        <f>SUM(F28:F29)</f>
        <v>7607.991</v>
      </c>
      <c r="G30" s="30"/>
    </row>
    <row r="31" spans="1:11" x14ac:dyDescent="0.25">
      <c r="A31" s="71"/>
      <c r="B31" s="253"/>
      <c r="C31" s="72" t="s">
        <v>16</v>
      </c>
      <c r="D31" s="90"/>
      <c r="E31" s="90"/>
      <c r="F31" s="188"/>
      <c r="G31" s="74"/>
    </row>
    <row r="32" spans="1:11" ht="15.75" thickBot="1" x14ac:dyDescent="0.3">
      <c r="A32" s="75"/>
      <c r="B32" s="254"/>
      <c r="C32" s="78"/>
      <c r="D32" s="79"/>
      <c r="E32" s="80" t="s">
        <v>11</v>
      </c>
      <c r="F32" s="81">
        <v>0</v>
      </c>
      <c r="G32" s="30"/>
    </row>
    <row r="33" spans="1:7" x14ac:dyDescent="0.25">
      <c r="A33" s="14"/>
      <c r="B33" s="255"/>
      <c r="C33" s="83" t="s">
        <v>17</v>
      </c>
      <c r="D33" s="84"/>
      <c r="E33" s="84"/>
      <c r="F33" s="85"/>
      <c r="G33" s="74"/>
    </row>
    <row r="34" spans="1:7" x14ac:dyDescent="0.25">
      <c r="A34" s="19"/>
      <c r="B34" s="142" t="s">
        <v>25</v>
      </c>
      <c r="C34" s="228" t="s">
        <v>81</v>
      </c>
      <c r="D34" s="222" t="s">
        <v>15</v>
      </c>
      <c r="E34" s="222">
        <v>5</v>
      </c>
      <c r="F34" s="40">
        <v>1054.02</v>
      </c>
      <c r="G34" s="74"/>
    </row>
    <row r="35" spans="1:7" x14ac:dyDescent="0.25">
      <c r="A35" s="19"/>
      <c r="B35" s="142" t="s">
        <v>14</v>
      </c>
      <c r="C35" s="214" t="s">
        <v>152</v>
      </c>
      <c r="D35" s="215" t="s">
        <v>109</v>
      </c>
      <c r="E35" s="215">
        <v>2</v>
      </c>
      <c r="F35" s="239">
        <v>117.96</v>
      </c>
      <c r="G35" s="74"/>
    </row>
    <row r="36" spans="1:7" x14ac:dyDescent="0.25">
      <c r="A36" s="19"/>
      <c r="B36" s="278" t="s">
        <v>132</v>
      </c>
      <c r="C36" s="236" t="s">
        <v>150</v>
      </c>
      <c r="D36" s="237" t="s">
        <v>109</v>
      </c>
      <c r="E36" s="237">
        <v>1</v>
      </c>
      <c r="F36" s="275">
        <v>610.65</v>
      </c>
      <c r="G36" s="74"/>
    </row>
    <row r="37" spans="1:7" x14ac:dyDescent="0.25">
      <c r="A37" s="19"/>
      <c r="B37" s="279"/>
      <c r="C37" s="236" t="s">
        <v>151</v>
      </c>
      <c r="D37" s="237" t="s">
        <v>109</v>
      </c>
      <c r="E37" s="237">
        <v>1</v>
      </c>
      <c r="F37" s="276"/>
      <c r="G37" s="74"/>
    </row>
    <row r="38" spans="1:7" x14ac:dyDescent="0.25">
      <c r="A38" s="19"/>
      <c r="B38" s="280"/>
      <c r="C38" s="236" t="s">
        <v>153</v>
      </c>
      <c r="D38" s="237" t="s">
        <v>15</v>
      </c>
      <c r="E38" s="237">
        <v>1</v>
      </c>
      <c r="F38" s="277"/>
      <c r="G38" s="74"/>
    </row>
    <row r="39" spans="1:7" x14ac:dyDescent="0.25">
      <c r="A39" s="19"/>
      <c r="B39" s="278" t="s">
        <v>140</v>
      </c>
      <c r="C39" s="209" t="s">
        <v>138</v>
      </c>
      <c r="D39" s="210" t="s">
        <v>15</v>
      </c>
      <c r="E39" s="210">
        <v>3</v>
      </c>
      <c r="F39" s="261">
        <v>735.86</v>
      </c>
      <c r="G39" s="74"/>
    </row>
    <row r="40" spans="1:7" x14ac:dyDescent="0.25">
      <c r="A40" s="19"/>
      <c r="B40" s="280"/>
      <c r="C40" s="209" t="s">
        <v>139</v>
      </c>
      <c r="D40" s="210" t="s">
        <v>15</v>
      </c>
      <c r="E40" s="210">
        <v>3</v>
      </c>
      <c r="F40" s="262"/>
      <c r="G40" s="74"/>
    </row>
    <row r="41" spans="1:7" ht="15.75" thickBot="1" x14ac:dyDescent="0.3">
      <c r="A41" s="24"/>
      <c r="B41" s="247"/>
      <c r="C41" s="89"/>
      <c r="D41" s="47"/>
      <c r="E41" s="70" t="s">
        <v>11</v>
      </c>
      <c r="F41" s="29">
        <f>SUM(F34:F40)</f>
        <v>2518.4900000000002</v>
      </c>
      <c r="G41" s="30"/>
    </row>
    <row r="42" spans="1:7" x14ac:dyDescent="0.25">
      <c r="A42" s="71"/>
      <c r="B42" s="253"/>
      <c r="C42" s="83" t="s">
        <v>17</v>
      </c>
      <c r="D42" s="90"/>
      <c r="E42" s="91"/>
      <c r="F42" s="92"/>
      <c r="G42" s="74"/>
    </row>
    <row r="43" spans="1:7" x14ac:dyDescent="0.25">
      <c r="A43" s="19"/>
      <c r="B43" s="142"/>
      <c r="C43" s="55" t="s">
        <v>12</v>
      </c>
      <c r="D43" s="79"/>
      <c r="E43" s="80"/>
      <c r="F43" s="93"/>
      <c r="G43" s="23"/>
    </row>
    <row r="44" spans="1:7" ht="15" customHeight="1" x14ac:dyDescent="0.25">
      <c r="A44" s="19"/>
      <c r="B44" s="142" t="s">
        <v>32</v>
      </c>
      <c r="C44" s="143" t="s">
        <v>45</v>
      </c>
      <c r="D44" s="40" t="s">
        <v>46</v>
      </c>
      <c r="E44" s="121">
        <v>2</v>
      </c>
      <c r="F44" s="144">
        <f>E44*G44</f>
        <v>3514.68</v>
      </c>
      <c r="G44" s="238">
        <v>1757.34</v>
      </c>
    </row>
    <row r="45" spans="1:7" x14ac:dyDescent="0.25">
      <c r="A45" s="19"/>
      <c r="B45" s="142" t="s">
        <v>30</v>
      </c>
      <c r="C45" s="120" t="s">
        <v>47</v>
      </c>
      <c r="D45" s="40" t="s">
        <v>15</v>
      </c>
      <c r="E45" s="121">
        <v>2</v>
      </c>
      <c r="F45" s="144">
        <f>E45*G45</f>
        <v>1027.2</v>
      </c>
      <c r="G45" s="238">
        <v>513.6</v>
      </c>
    </row>
    <row r="46" spans="1:7" ht="15.75" thickBot="1" x14ac:dyDescent="0.3">
      <c r="A46" s="24"/>
      <c r="B46" s="247"/>
      <c r="C46" s="89"/>
      <c r="D46" s="47"/>
      <c r="E46" s="70" t="s">
        <v>11</v>
      </c>
      <c r="F46" s="29">
        <f>SUM(F44:F45)</f>
        <v>4541.88</v>
      </c>
      <c r="G46" s="30"/>
    </row>
    <row r="47" spans="1:7" ht="15.75" thickBot="1" x14ac:dyDescent="0.3">
      <c r="A47" s="95"/>
      <c r="B47" s="256"/>
      <c r="C47" s="97"/>
      <c r="D47" s="96"/>
      <c r="E47" s="98" t="s">
        <v>19</v>
      </c>
      <c r="F47" s="99">
        <f>F46+F41+F32+F30+F25+F13+F8</f>
        <v>32844.861000000004</v>
      </c>
      <c r="G47" s="100"/>
    </row>
    <row r="48" spans="1:7" x14ac:dyDescent="0.25">
      <c r="A48" s="1"/>
      <c r="B48" s="4"/>
      <c r="C48" s="3"/>
      <c r="D48" s="4"/>
      <c r="E48" s="101"/>
      <c r="F48" s="102"/>
      <c r="G48" s="103"/>
    </row>
    <row r="49" spans="2:6" x14ac:dyDescent="0.25">
      <c r="B49" s="105"/>
      <c r="C49" s="106" t="s">
        <v>20</v>
      </c>
      <c r="D49" s="107"/>
      <c r="E49" s="127" t="s">
        <v>21</v>
      </c>
      <c r="F49" s="109"/>
    </row>
    <row r="50" spans="2:6" x14ac:dyDescent="0.25">
      <c r="B50" s="105"/>
      <c r="C50" s="106"/>
      <c r="D50" s="107"/>
      <c r="E50" s="127"/>
      <c r="F50" s="109"/>
    </row>
  </sheetData>
  <mergeCells count="13">
    <mergeCell ref="F36:F38"/>
    <mergeCell ref="B36:B38"/>
    <mergeCell ref="F39:F40"/>
    <mergeCell ref="B39:B40"/>
    <mergeCell ref="B23:B24"/>
    <mergeCell ref="F23:F24"/>
    <mergeCell ref="B19:B20"/>
    <mergeCell ref="F19:F20"/>
    <mergeCell ref="A1:G1"/>
    <mergeCell ref="A2:G2"/>
    <mergeCell ref="A3:G3"/>
    <mergeCell ref="B15:B18"/>
    <mergeCell ref="F15:F18"/>
  </mergeCells>
  <pageMargins left="0.31496062992125984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5" workbookViewId="0">
      <selection activeCell="F43" sqref="F43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39.14062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9.85546875" style="110" customWidth="1"/>
  </cols>
  <sheetData>
    <row r="1" spans="1:7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7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7" ht="27" thickBot="1" x14ac:dyDescent="0.3">
      <c r="A3" s="265" t="s">
        <v>27</v>
      </c>
      <c r="B3" s="266"/>
      <c r="C3" s="266"/>
      <c r="D3" s="266"/>
      <c r="E3" s="266"/>
      <c r="F3" s="266"/>
      <c r="G3" s="267"/>
    </row>
    <row r="4" spans="1:7" ht="15.75" thickBot="1" x14ac:dyDescent="0.3">
      <c r="A4" s="1"/>
      <c r="B4" s="2"/>
      <c r="C4" s="3"/>
      <c r="D4" s="4"/>
      <c r="E4" s="4"/>
      <c r="F4" s="5"/>
      <c r="G4" s="6"/>
    </row>
    <row r="5" spans="1:7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141</v>
      </c>
    </row>
    <row r="6" spans="1:7" x14ac:dyDescent="0.25">
      <c r="A6" s="14"/>
      <c r="B6" s="15"/>
      <c r="C6" s="16" t="s">
        <v>10</v>
      </c>
      <c r="D6" s="11"/>
      <c r="E6" s="11"/>
      <c r="F6" s="17"/>
      <c r="G6" s="133"/>
    </row>
    <row r="7" spans="1:7" x14ac:dyDescent="0.25">
      <c r="A7" s="71"/>
      <c r="B7" s="285" t="s">
        <v>34</v>
      </c>
      <c r="C7" s="20" t="s">
        <v>50</v>
      </c>
      <c r="D7" s="21" t="s">
        <v>15</v>
      </c>
      <c r="E7" s="21">
        <v>2</v>
      </c>
      <c r="F7" s="288">
        <v>8405.82</v>
      </c>
      <c r="G7" s="192"/>
    </row>
    <row r="8" spans="1:7" x14ac:dyDescent="0.25">
      <c r="A8" s="71"/>
      <c r="B8" s="286"/>
      <c r="C8" s="20" t="s">
        <v>51</v>
      </c>
      <c r="D8" s="21" t="s">
        <v>15</v>
      </c>
      <c r="E8" s="21">
        <v>1</v>
      </c>
      <c r="F8" s="289"/>
      <c r="G8" s="192"/>
    </row>
    <row r="9" spans="1:7" x14ac:dyDescent="0.25">
      <c r="A9" s="71"/>
      <c r="B9" s="286"/>
      <c r="C9" s="20" t="s">
        <v>52</v>
      </c>
      <c r="D9" s="21" t="s">
        <v>15</v>
      </c>
      <c r="E9" s="21">
        <v>1</v>
      </c>
      <c r="F9" s="289"/>
      <c r="G9" s="192"/>
    </row>
    <row r="10" spans="1:7" x14ac:dyDescent="0.25">
      <c r="A10" s="71"/>
      <c r="B10" s="286"/>
      <c r="C10" s="20" t="s">
        <v>53</v>
      </c>
      <c r="D10" s="21" t="s">
        <v>15</v>
      </c>
      <c r="E10" s="21">
        <v>1</v>
      </c>
      <c r="F10" s="289"/>
      <c r="G10" s="192"/>
    </row>
    <row r="11" spans="1:7" x14ac:dyDescent="0.25">
      <c r="A11" s="71"/>
      <c r="B11" s="287"/>
      <c r="C11" s="20" t="s">
        <v>54</v>
      </c>
      <c r="D11" s="21" t="s">
        <v>15</v>
      </c>
      <c r="E11" s="21">
        <v>1</v>
      </c>
      <c r="F11" s="290"/>
      <c r="G11" s="192"/>
    </row>
    <row r="12" spans="1:7" ht="15.75" x14ac:dyDescent="0.25">
      <c r="A12" s="71"/>
      <c r="B12" s="187" t="s">
        <v>32</v>
      </c>
      <c r="C12" s="167" t="s">
        <v>59</v>
      </c>
      <c r="D12" s="168" t="s">
        <v>15</v>
      </c>
      <c r="E12" s="169">
        <v>1</v>
      </c>
      <c r="F12" s="170">
        <v>1550.68</v>
      </c>
      <c r="G12" s="192"/>
    </row>
    <row r="13" spans="1:7" ht="15.75" x14ac:dyDescent="0.25">
      <c r="A13" s="71"/>
      <c r="B13" s="187" t="s">
        <v>14</v>
      </c>
      <c r="C13" s="43" t="s">
        <v>113</v>
      </c>
      <c r="D13" s="171" t="s">
        <v>28</v>
      </c>
      <c r="E13" s="172">
        <v>1.8</v>
      </c>
      <c r="F13" s="174">
        <v>1608.08</v>
      </c>
      <c r="G13" s="192"/>
    </row>
    <row r="14" spans="1:7" ht="15.75" thickBot="1" x14ac:dyDescent="0.3">
      <c r="A14" s="24"/>
      <c r="B14" s="25"/>
      <c r="C14" s="26"/>
      <c r="D14" s="27"/>
      <c r="E14" s="28" t="s">
        <v>11</v>
      </c>
      <c r="F14" s="29">
        <f>SUM(F7:F13)</f>
        <v>11564.58</v>
      </c>
      <c r="G14" s="30"/>
    </row>
    <row r="15" spans="1:7" x14ac:dyDescent="0.25">
      <c r="A15" s="31"/>
      <c r="B15" s="32"/>
      <c r="C15" s="33" t="s">
        <v>10</v>
      </c>
      <c r="D15" s="34"/>
      <c r="E15" s="35"/>
      <c r="F15" s="36"/>
      <c r="G15" s="37"/>
    </row>
    <row r="16" spans="1:7" x14ac:dyDescent="0.25">
      <c r="A16" s="19"/>
      <c r="B16" s="38"/>
      <c r="C16" s="39" t="s">
        <v>12</v>
      </c>
      <c r="D16" s="40"/>
      <c r="E16" s="41"/>
      <c r="F16" s="42"/>
      <c r="G16" s="23"/>
    </row>
    <row r="17" spans="1:11" ht="25.5" x14ac:dyDescent="0.25">
      <c r="A17" s="19"/>
      <c r="B17" s="194" t="s">
        <v>32</v>
      </c>
      <c r="C17" s="195" t="s">
        <v>86</v>
      </c>
      <c r="D17" s="196" t="s">
        <v>28</v>
      </c>
      <c r="E17" s="227">
        <v>330.3</v>
      </c>
      <c r="F17" s="197">
        <f>E17*1.8</f>
        <v>594.54000000000008</v>
      </c>
      <c r="G17" s="201">
        <v>1.8</v>
      </c>
      <c r="K17" s="45"/>
    </row>
    <row r="18" spans="1:11" ht="38.25" x14ac:dyDescent="0.25">
      <c r="A18" s="19"/>
      <c r="B18" s="194" t="s">
        <v>30</v>
      </c>
      <c r="C18" s="200" t="s">
        <v>87</v>
      </c>
      <c r="D18" s="196" t="s">
        <v>28</v>
      </c>
      <c r="E18" s="227">
        <v>330.3</v>
      </c>
      <c r="F18" s="197">
        <f>E18*1.8</f>
        <v>594.54000000000008</v>
      </c>
      <c r="G18" s="201">
        <v>1.8</v>
      </c>
      <c r="K18" s="45"/>
    </row>
    <row r="19" spans="1:11" ht="15.75" thickBot="1" x14ac:dyDescent="0.3">
      <c r="A19" s="24"/>
      <c r="B19" s="25"/>
      <c r="C19" s="46"/>
      <c r="D19" s="47"/>
      <c r="E19" s="28" t="s">
        <v>11</v>
      </c>
      <c r="F19" s="29">
        <f>SUM(F17:F18)</f>
        <v>1189.0800000000002</v>
      </c>
      <c r="G19" s="30"/>
    </row>
    <row r="20" spans="1:11" x14ac:dyDescent="0.25">
      <c r="A20" s="48"/>
      <c r="B20" s="181"/>
      <c r="C20" s="49" t="s">
        <v>13</v>
      </c>
      <c r="D20" s="50"/>
      <c r="E20" s="50"/>
      <c r="F20" s="183"/>
      <c r="G20" s="52"/>
      <c r="K20" s="45"/>
    </row>
    <row r="21" spans="1:11" x14ac:dyDescent="0.25">
      <c r="A21" s="48"/>
      <c r="B21" s="259" t="s">
        <v>23</v>
      </c>
      <c r="C21" s="120" t="s">
        <v>93</v>
      </c>
      <c r="D21" s="68">
        <v>100</v>
      </c>
      <c r="E21" s="68">
        <v>0.01</v>
      </c>
      <c r="F21" s="261">
        <v>1537.84</v>
      </c>
      <c r="G21" s="52"/>
      <c r="K21" s="45"/>
    </row>
    <row r="22" spans="1:11" ht="25.5" x14ac:dyDescent="0.25">
      <c r="A22" s="48"/>
      <c r="B22" s="269"/>
      <c r="C22" s="120" t="s">
        <v>94</v>
      </c>
      <c r="D22" s="68" t="s">
        <v>89</v>
      </c>
      <c r="E22" s="68">
        <v>0.1</v>
      </c>
      <c r="F22" s="262"/>
      <c r="G22" s="52"/>
      <c r="K22" s="45"/>
    </row>
    <row r="23" spans="1:11" x14ac:dyDescent="0.25">
      <c r="A23" s="229"/>
      <c r="B23" s="184" t="s">
        <v>25</v>
      </c>
      <c r="C23" s="228" t="s">
        <v>158</v>
      </c>
      <c r="D23" s="222" t="s">
        <v>15</v>
      </c>
      <c r="E23" s="222">
        <v>2</v>
      </c>
      <c r="F23" s="239">
        <v>1800.53</v>
      </c>
      <c r="G23" s="230"/>
      <c r="K23" s="45"/>
    </row>
    <row r="24" spans="1:11" ht="15.75" thickBot="1" x14ac:dyDescent="0.3">
      <c r="A24" s="59"/>
      <c r="B24" s="60"/>
      <c r="C24" s="61"/>
      <c r="D24" s="62"/>
      <c r="E24" s="28" t="s">
        <v>11</v>
      </c>
      <c r="F24" s="29">
        <f>SUM(F21:F23)</f>
        <v>3338.37</v>
      </c>
      <c r="G24" s="63"/>
    </row>
    <row r="25" spans="1:11" x14ac:dyDescent="0.25">
      <c r="A25" s="48"/>
      <c r="B25" s="181"/>
      <c r="C25" s="49" t="s">
        <v>13</v>
      </c>
      <c r="D25" s="50"/>
      <c r="E25" s="50"/>
      <c r="F25" s="186"/>
      <c r="G25" s="65"/>
      <c r="J25" s="45">
        <f>F24+F29</f>
        <v>11374.569</v>
      </c>
    </row>
    <row r="26" spans="1:11" x14ac:dyDescent="0.25">
      <c r="A26" s="48"/>
      <c r="B26" s="54"/>
      <c r="C26" s="55" t="s">
        <v>12</v>
      </c>
      <c r="D26" s="56"/>
      <c r="E26" s="56"/>
      <c r="F26" s="182"/>
      <c r="G26" s="65"/>
    </row>
    <row r="27" spans="1:11" ht="40.5" customHeight="1" x14ac:dyDescent="0.25">
      <c r="A27" s="48"/>
      <c r="B27" s="117" t="s">
        <v>32</v>
      </c>
      <c r="C27" s="147" t="s">
        <v>48</v>
      </c>
      <c r="D27" s="128" t="s">
        <v>28</v>
      </c>
      <c r="E27" s="153">
        <v>330.3</v>
      </c>
      <c r="F27" s="157">
        <f>E27*G27</f>
        <v>178.36200000000002</v>
      </c>
      <c r="G27" s="118">
        <v>0.54</v>
      </c>
    </row>
    <row r="28" spans="1:11" ht="63.75" x14ac:dyDescent="0.25">
      <c r="A28" s="48"/>
      <c r="B28" s="117" t="s">
        <v>30</v>
      </c>
      <c r="C28" s="148" t="s">
        <v>49</v>
      </c>
      <c r="D28" s="128" t="s">
        <v>28</v>
      </c>
      <c r="E28" s="153">
        <v>330.3</v>
      </c>
      <c r="F28" s="157">
        <f>E28*G28</f>
        <v>7857.8369999999995</v>
      </c>
      <c r="G28" s="118">
        <v>23.79</v>
      </c>
    </row>
    <row r="29" spans="1:11" ht="15.75" thickBot="1" x14ac:dyDescent="0.3">
      <c r="A29" s="24"/>
      <c r="B29" s="25"/>
      <c r="C29" s="69"/>
      <c r="D29" s="47"/>
      <c r="E29" s="70" t="s">
        <v>11</v>
      </c>
      <c r="F29" s="29">
        <f>SUM(F27:F28)</f>
        <v>8036.1989999999996</v>
      </c>
      <c r="G29" s="30"/>
    </row>
    <row r="30" spans="1:11" x14ac:dyDescent="0.25">
      <c r="A30" s="71"/>
      <c r="B30" s="150"/>
      <c r="C30" s="72" t="s">
        <v>16</v>
      </c>
      <c r="D30" s="90"/>
      <c r="E30" s="90"/>
      <c r="F30" s="188"/>
      <c r="G30" s="74"/>
    </row>
    <row r="31" spans="1:11" x14ac:dyDescent="0.25">
      <c r="A31" s="86"/>
      <c r="B31" s="150"/>
      <c r="C31" s="72"/>
      <c r="D31" s="90"/>
      <c r="E31" s="90"/>
      <c r="F31" s="188"/>
      <c r="G31" s="74"/>
    </row>
    <row r="32" spans="1:11" ht="15.75" thickBot="1" x14ac:dyDescent="0.3">
      <c r="A32" s="75"/>
      <c r="B32" s="149"/>
      <c r="C32" s="78"/>
      <c r="D32" s="79"/>
      <c r="E32" s="80" t="s">
        <v>11</v>
      </c>
      <c r="F32" s="81">
        <v>0</v>
      </c>
      <c r="G32" s="30"/>
    </row>
    <row r="33" spans="1:7" x14ac:dyDescent="0.25">
      <c r="A33" s="14"/>
      <c r="B33" s="82"/>
      <c r="C33" s="83" t="s">
        <v>17</v>
      </c>
      <c r="D33" s="84"/>
      <c r="E33" s="84"/>
      <c r="F33" s="85"/>
      <c r="G33" s="74"/>
    </row>
    <row r="34" spans="1:7" x14ac:dyDescent="0.25">
      <c r="A34" s="19"/>
      <c r="B34" s="283" t="s">
        <v>25</v>
      </c>
      <c r="C34" s="228" t="s">
        <v>81</v>
      </c>
      <c r="D34" s="222" t="s">
        <v>15</v>
      </c>
      <c r="E34" s="222">
        <v>4</v>
      </c>
      <c r="F34" s="281">
        <v>1614.43</v>
      </c>
      <c r="G34" s="74"/>
    </row>
    <row r="35" spans="1:7" ht="21" x14ac:dyDescent="0.25">
      <c r="A35" s="19"/>
      <c r="B35" s="284"/>
      <c r="C35" s="228" t="s">
        <v>143</v>
      </c>
      <c r="D35" s="222" t="s">
        <v>15</v>
      </c>
      <c r="E35" s="222">
        <v>2</v>
      </c>
      <c r="F35" s="282"/>
      <c r="G35" s="74"/>
    </row>
    <row r="36" spans="1:7" ht="15.75" thickBot="1" x14ac:dyDescent="0.3">
      <c r="A36" s="24"/>
      <c r="B36" s="25"/>
      <c r="C36" s="89"/>
      <c r="D36" s="47"/>
      <c r="E36" s="70" t="s">
        <v>11</v>
      </c>
      <c r="F36" s="29">
        <f>F34</f>
        <v>1614.43</v>
      </c>
      <c r="G36" s="30"/>
    </row>
    <row r="37" spans="1:7" x14ac:dyDescent="0.25">
      <c r="A37" s="71"/>
      <c r="B37" s="150"/>
      <c r="C37" s="83" t="s">
        <v>17</v>
      </c>
      <c r="D37" s="90"/>
      <c r="E37" s="91"/>
      <c r="F37" s="92"/>
      <c r="G37" s="74"/>
    </row>
    <row r="38" spans="1:7" x14ac:dyDescent="0.25">
      <c r="A38" s="19"/>
      <c r="B38" s="38"/>
      <c r="C38" s="55" t="s">
        <v>12</v>
      </c>
      <c r="D38" s="79"/>
      <c r="E38" s="80"/>
      <c r="F38" s="93"/>
      <c r="G38" s="23"/>
    </row>
    <row r="39" spans="1:7" ht="15" customHeight="1" x14ac:dyDescent="0.25">
      <c r="A39" s="19"/>
      <c r="B39" s="142" t="s">
        <v>32</v>
      </c>
      <c r="C39" s="143" t="s">
        <v>45</v>
      </c>
      <c r="D39" s="40" t="s">
        <v>46</v>
      </c>
      <c r="E39" s="121">
        <v>2</v>
      </c>
      <c r="F39" s="144">
        <f>E39*G39</f>
        <v>3514.68</v>
      </c>
      <c r="G39" s="145">
        <v>1757.34</v>
      </c>
    </row>
    <row r="40" spans="1:7" x14ac:dyDescent="0.25">
      <c r="A40" s="19"/>
      <c r="B40" s="142" t="s">
        <v>30</v>
      </c>
      <c r="C40" s="120" t="s">
        <v>47</v>
      </c>
      <c r="D40" s="40" t="s">
        <v>15</v>
      </c>
      <c r="E40" s="121">
        <v>2</v>
      </c>
      <c r="F40" s="144">
        <f>E40*G40</f>
        <v>1027.2</v>
      </c>
      <c r="G40" s="145">
        <v>513.6</v>
      </c>
    </row>
    <row r="41" spans="1:7" ht="15.75" thickBot="1" x14ac:dyDescent="0.3">
      <c r="A41" s="24"/>
      <c r="B41" s="25"/>
      <c r="C41" s="89"/>
      <c r="D41" s="47"/>
      <c r="E41" s="70" t="s">
        <v>11</v>
      </c>
      <c r="F41" s="29">
        <f>SUM(F39:F40)</f>
        <v>4541.88</v>
      </c>
      <c r="G41" s="30"/>
    </row>
    <row r="42" spans="1:7" ht="15.75" thickBot="1" x14ac:dyDescent="0.3">
      <c r="A42" s="95"/>
      <c r="B42" s="96"/>
      <c r="C42" s="97"/>
      <c r="D42" s="96"/>
      <c r="E42" s="98" t="s">
        <v>19</v>
      </c>
      <c r="F42" s="99">
        <f>F41+F36+F32+F29+F24+F19+F14</f>
        <v>30284.539000000004</v>
      </c>
      <c r="G42" s="100"/>
    </row>
    <row r="43" spans="1:7" x14ac:dyDescent="0.25">
      <c r="A43" s="1"/>
      <c r="B43" s="4"/>
      <c r="C43" s="3"/>
      <c r="D43" s="4"/>
      <c r="E43" s="101"/>
      <c r="F43" s="102"/>
      <c r="G43" s="103"/>
    </row>
    <row r="44" spans="1:7" x14ac:dyDescent="0.25">
      <c r="B44" s="105"/>
      <c r="C44" s="106" t="s">
        <v>20</v>
      </c>
      <c r="D44" s="107"/>
      <c r="E44" s="127" t="s">
        <v>21</v>
      </c>
      <c r="F44" s="109"/>
    </row>
    <row r="45" spans="1:7" x14ac:dyDescent="0.25">
      <c r="B45" s="105"/>
      <c r="C45" s="106"/>
      <c r="D45" s="107"/>
      <c r="E45" s="127"/>
      <c r="F45" s="109"/>
    </row>
  </sheetData>
  <mergeCells count="9">
    <mergeCell ref="F34:F35"/>
    <mergeCell ref="B34:B35"/>
    <mergeCell ref="A1:G1"/>
    <mergeCell ref="A2:G2"/>
    <mergeCell ref="A3:G3"/>
    <mergeCell ref="B21:B22"/>
    <mergeCell ref="F21:F22"/>
    <mergeCell ref="B7:B11"/>
    <mergeCell ref="F7:F11"/>
  </mergeCells>
  <pageMargins left="0.70866141732283472" right="0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9" workbookViewId="0">
      <selection activeCell="F37" sqref="F37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38.570312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10.42578125" style="110" customWidth="1"/>
  </cols>
  <sheetData>
    <row r="1" spans="1:11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11" ht="27" thickBot="1" x14ac:dyDescent="0.3">
      <c r="A3" s="265" t="s">
        <v>31</v>
      </c>
      <c r="B3" s="266"/>
      <c r="C3" s="266"/>
      <c r="D3" s="266"/>
      <c r="E3" s="266"/>
      <c r="F3" s="266"/>
      <c r="G3" s="267"/>
    </row>
    <row r="4" spans="1:11" ht="15.75" thickBot="1" x14ac:dyDescent="0.3">
      <c r="A4" s="1"/>
      <c r="B4" s="2"/>
      <c r="C4" s="3"/>
      <c r="D4" s="4"/>
      <c r="E4" s="4"/>
      <c r="F4" s="5"/>
      <c r="G4" s="6"/>
    </row>
    <row r="5" spans="1:11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141</v>
      </c>
    </row>
    <row r="6" spans="1:11" x14ac:dyDescent="0.25">
      <c r="A6" s="14"/>
      <c r="B6" s="15"/>
      <c r="C6" s="16" t="s">
        <v>10</v>
      </c>
      <c r="D6" s="11"/>
      <c r="E6" s="11"/>
      <c r="F6" s="17"/>
      <c r="G6" s="133"/>
    </row>
    <row r="7" spans="1:11" x14ac:dyDescent="0.25">
      <c r="A7" s="71"/>
      <c r="B7" s="190" t="s">
        <v>34</v>
      </c>
      <c r="C7" s="20" t="s">
        <v>50</v>
      </c>
      <c r="D7" s="21" t="s">
        <v>15</v>
      </c>
      <c r="E7" s="21">
        <v>2</v>
      </c>
      <c r="F7" s="156">
        <v>1273.44</v>
      </c>
      <c r="G7" s="192"/>
    </row>
    <row r="8" spans="1:11" ht="15.75" x14ac:dyDescent="0.25">
      <c r="A8" s="71"/>
      <c r="B8" s="190" t="s">
        <v>14</v>
      </c>
      <c r="C8" s="43" t="s">
        <v>112</v>
      </c>
      <c r="D8" s="171" t="s">
        <v>28</v>
      </c>
      <c r="E8" s="172">
        <v>24</v>
      </c>
      <c r="F8" s="174">
        <v>19897.39</v>
      </c>
      <c r="G8" s="192"/>
    </row>
    <row r="9" spans="1:11" ht="15.75" thickBot="1" x14ac:dyDescent="0.3">
      <c r="A9" s="24"/>
      <c r="B9" s="25"/>
      <c r="C9" s="26"/>
      <c r="D9" s="27"/>
      <c r="E9" s="28" t="s">
        <v>11</v>
      </c>
      <c r="F9" s="29">
        <f>SUM(F7:F8)</f>
        <v>21170.829999999998</v>
      </c>
      <c r="G9" s="30"/>
    </row>
    <row r="10" spans="1:11" x14ac:dyDescent="0.25">
      <c r="A10" s="31"/>
      <c r="B10" s="32"/>
      <c r="C10" s="33" t="s">
        <v>10</v>
      </c>
      <c r="D10" s="34"/>
      <c r="E10" s="35"/>
      <c r="F10" s="36"/>
      <c r="G10" s="37"/>
    </row>
    <row r="11" spans="1:11" x14ac:dyDescent="0.25">
      <c r="A11" s="19"/>
      <c r="B11" s="38"/>
      <c r="C11" s="39" t="s">
        <v>12</v>
      </c>
      <c r="D11" s="40"/>
      <c r="E11" s="41"/>
      <c r="F11" s="42"/>
      <c r="G11" s="23"/>
    </row>
    <row r="12" spans="1:11" ht="25.5" x14ac:dyDescent="0.25">
      <c r="A12" s="19"/>
      <c r="B12" s="194" t="s">
        <v>32</v>
      </c>
      <c r="C12" s="195" t="s">
        <v>86</v>
      </c>
      <c r="D12" s="196" t="s">
        <v>28</v>
      </c>
      <c r="E12" s="227">
        <v>307.3</v>
      </c>
      <c r="F12" s="197">
        <f>E12*1.8</f>
        <v>553.14</v>
      </c>
      <c r="G12" s="201">
        <v>1.8</v>
      </c>
      <c r="K12" s="45"/>
    </row>
    <row r="13" spans="1:11" ht="38.25" x14ac:dyDescent="0.25">
      <c r="A13" s="19"/>
      <c r="B13" s="194" t="s">
        <v>30</v>
      </c>
      <c r="C13" s="200" t="s">
        <v>87</v>
      </c>
      <c r="D13" s="196" t="s">
        <v>28</v>
      </c>
      <c r="E13" s="227">
        <v>307.3</v>
      </c>
      <c r="F13" s="197">
        <f>E13*1.8</f>
        <v>553.14</v>
      </c>
      <c r="G13" s="201">
        <v>1.8</v>
      </c>
      <c r="K13" s="45"/>
    </row>
    <row r="14" spans="1:11" ht="15.75" thickBot="1" x14ac:dyDescent="0.3">
      <c r="A14" s="24"/>
      <c r="B14" s="25"/>
      <c r="C14" s="46"/>
      <c r="D14" s="47"/>
      <c r="E14" s="28" t="s">
        <v>11</v>
      </c>
      <c r="F14" s="29">
        <f>SUM(F12:F13)</f>
        <v>1106.28</v>
      </c>
      <c r="G14" s="30"/>
    </row>
    <row r="15" spans="1:11" x14ac:dyDescent="0.25">
      <c r="A15" s="48"/>
      <c r="B15" s="181"/>
      <c r="C15" s="49" t="s">
        <v>13</v>
      </c>
      <c r="D15" s="50"/>
      <c r="E15" s="50"/>
      <c r="F15" s="183"/>
      <c r="G15" s="52"/>
      <c r="J15" s="45">
        <f>F19+F24</f>
        <v>34399.129000000001</v>
      </c>
      <c r="K15" s="45"/>
    </row>
    <row r="16" spans="1:11" ht="25.5" x14ac:dyDescent="0.25">
      <c r="A16" s="48"/>
      <c r="B16" s="54" t="s">
        <v>23</v>
      </c>
      <c r="C16" s="120" t="s">
        <v>74</v>
      </c>
      <c r="D16" s="68" t="s">
        <v>95</v>
      </c>
      <c r="E16" s="68">
        <v>25</v>
      </c>
      <c r="F16" s="140">
        <v>16682.05</v>
      </c>
      <c r="G16" s="52"/>
      <c r="K16" s="45"/>
    </row>
    <row r="17" spans="1:11" x14ac:dyDescent="0.25">
      <c r="A17" s="48"/>
      <c r="B17" s="54" t="s">
        <v>102</v>
      </c>
      <c r="C17" s="120" t="s">
        <v>105</v>
      </c>
      <c r="D17" s="68" t="s">
        <v>76</v>
      </c>
      <c r="E17" s="68">
        <v>17</v>
      </c>
      <c r="F17" s="140">
        <v>1332.7</v>
      </c>
      <c r="G17" s="52"/>
      <c r="K17" s="45"/>
    </row>
    <row r="18" spans="1:11" x14ac:dyDescent="0.25">
      <c r="A18" s="229"/>
      <c r="B18" s="180" t="s">
        <v>25</v>
      </c>
      <c r="C18" s="228" t="s">
        <v>159</v>
      </c>
      <c r="D18" s="222" t="s">
        <v>15</v>
      </c>
      <c r="E18" s="222">
        <v>2</v>
      </c>
      <c r="F18" s="239">
        <v>8907.77</v>
      </c>
      <c r="G18" s="230"/>
      <c r="K18" s="45"/>
    </row>
    <row r="19" spans="1:11" ht="15.75" thickBot="1" x14ac:dyDescent="0.3">
      <c r="A19" s="59"/>
      <c r="B19" s="60"/>
      <c r="C19" s="61"/>
      <c r="D19" s="62"/>
      <c r="E19" s="28" t="s">
        <v>11</v>
      </c>
      <c r="F19" s="29">
        <f>SUM(F16:F18)</f>
        <v>26922.52</v>
      </c>
      <c r="G19" s="63"/>
    </row>
    <row r="20" spans="1:11" x14ac:dyDescent="0.25">
      <c r="A20" s="48"/>
      <c r="B20" s="181"/>
      <c r="C20" s="49" t="s">
        <v>13</v>
      </c>
      <c r="D20" s="50"/>
      <c r="E20" s="50"/>
      <c r="F20" s="186"/>
      <c r="G20" s="65"/>
    </row>
    <row r="21" spans="1:11" x14ac:dyDescent="0.25">
      <c r="A21" s="48"/>
      <c r="B21" s="54"/>
      <c r="C21" s="55" t="s">
        <v>12</v>
      </c>
      <c r="D21" s="56"/>
      <c r="E21" s="56"/>
      <c r="F21" s="182"/>
      <c r="G21" s="65"/>
    </row>
    <row r="22" spans="1:11" ht="38.25" x14ac:dyDescent="0.25">
      <c r="A22" s="48"/>
      <c r="B22" s="117" t="s">
        <v>32</v>
      </c>
      <c r="C22" s="147" t="s">
        <v>48</v>
      </c>
      <c r="D22" s="128" t="s">
        <v>28</v>
      </c>
      <c r="E22" s="153">
        <v>307.3</v>
      </c>
      <c r="F22" s="129">
        <f>E22*G22</f>
        <v>165.94200000000001</v>
      </c>
      <c r="G22" s="211">
        <v>0.54</v>
      </c>
    </row>
    <row r="23" spans="1:11" ht="63.75" x14ac:dyDescent="0.25">
      <c r="A23" s="48"/>
      <c r="B23" s="117" t="s">
        <v>30</v>
      </c>
      <c r="C23" s="148" t="s">
        <v>49</v>
      </c>
      <c r="D23" s="128" t="s">
        <v>28</v>
      </c>
      <c r="E23" s="153">
        <v>307.3</v>
      </c>
      <c r="F23" s="129">
        <f>E23*G23</f>
        <v>7310.6670000000004</v>
      </c>
      <c r="G23" s="211">
        <v>23.79</v>
      </c>
    </row>
    <row r="24" spans="1:11" ht="15.75" thickBot="1" x14ac:dyDescent="0.3">
      <c r="A24" s="24"/>
      <c r="B24" s="25"/>
      <c r="C24" s="69"/>
      <c r="D24" s="47"/>
      <c r="E24" s="70" t="s">
        <v>11</v>
      </c>
      <c r="F24" s="29">
        <f>SUM(F22:F23)</f>
        <v>7476.6090000000004</v>
      </c>
      <c r="G24" s="30"/>
    </row>
    <row r="25" spans="1:11" x14ac:dyDescent="0.25">
      <c r="A25" s="71"/>
      <c r="B25" s="150"/>
      <c r="C25" s="72" t="s">
        <v>16</v>
      </c>
      <c r="D25" s="90"/>
      <c r="E25" s="90"/>
      <c r="F25" s="188"/>
      <c r="G25" s="74"/>
    </row>
    <row r="26" spans="1:11" x14ac:dyDescent="0.25">
      <c r="A26" s="86"/>
      <c r="B26" s="150" t="s">
        <v>25</v>
      </c>
      <c r="C26" s="212" t="s">
        <v>72</v>
      </c>
      <c r="D26" s="90" t="s">
        <v>135</v>
      </c>
      <c r="E26" s="90" t="s">
        <v>136</v>
      </c>
      <c r="F26" s="188">
        <v>1696.89</v>
      </c>
      <c r="G26" s="74"/>
    </row>
    <row r="27" spans="1:11" ht="15.75" thickBot="1" x14ac:dyDescent="0.3">
      <c r="A27" s="75"/>
      <c r="B27" s="149"/>
      <c r="C27" s="78"/>
      <c r="D27" s="79"/>
      <c r="E27" s="80" t="s">
        <v>11</v>
      </c>
      <c r="F27" s="81">
        <f>F26</f>
        <v>1696.89</v>
      </c>
      <c r="G27" s="30"/>
    </row>
    <row r="28" spans="1:11" x14ac:dyDescent="0.25">
      <c r="A28" s="14"/>
      <c r="B28" s="82"/>
      <c r="C28" s="83" t="s">
        <v>17</v>
      </c>
      <c r="D28" s="84"/>
      <c r="E28" s="84"/>
      <c r="F28" s="85"/>
      <c r="G28" s="74"/>
    </row>
    <row r="29" spans="1:11" x14ac:dyDescent="0.25">
      <c r="A29" s="19"/>
      <c r="B29" s="38"/>
      <c r="C29" s="138"/>
      <c r="D29" s="40"/>
      <c r="E29" s="40"/>
      <c r="F29" s="94"/>
      <c r="G29" s="74"/>
    </row>
    <row r="30" spans="1:11" ht="15.75" thickBot="1" x14ac:dyDescent="0.3">
      <c r="A30" s="24"/>
      <c r="B30" s="25"/>
      <c r="C30" s="89"/>
      <c r="D30" s="47"/>
      <c r="E30" s="70" t="s">
        <v>11</v>
      </c>
      <c r="F30" s="29">
        <v>0</v>
      </c>
      <c r="G30" s="30"/>
    </row>
    <row r="31" spans="1:11" x14ac:dyDescent="0.25">
      <c r="A31" s="71"/>
      <c r="B31" s="150"/>
      <c r="C31" s="83" t="s">
        <v>17</v>
      </c>
      <c r="D31" s="90"/>
      <c r="E31" s="91"/>
      <c r="F31" s="92"/>
      <c r="G31" s="74"/>
    </row>
    <row r="32" spans="1:11" x14ac:dyDescent="0.25">
      <c r="A32" s="19"/>
      <c r="B32" s="38"/>
      <c r="C32" s="55" t="s">
        <v>12</v>
      </c>
      <c r="D32" s="79"/>
      <c r="E32" s="80"/>
      <c r="F32" s="93"/>
      <c r="G32" s="23"/>
    </row>
    <row r="33" spans="1:7" ht="20.25" customHeight="1" x14ac:dyDescent="0.25">
      <c r="A33" s="19"/>
      <c r="B33" s="142" t="s">
        <v>32</v>
      </c>
      <c r="C33" s="143" t="s">
        <v>45</v>
      </c>
      <c r="D33" s="40" t="s">
        <v>46</v>
      </c>
      <c r="E33" s="121">
        <v>2</v>
      </c>
      <c r="F33" s="144">
        <f>E33*G33</f>
        <v>3514.68</v>
      </c>
      <c r="G33" s="145">
        <v>1757.34</v>
      </c>
    </row>
    <row r="34" spans="1:7" x14ac:dyDescent="0.25">
      <c r="A34" s="19"/>
      <c r="B34" s="142" t="s">
        <v>30</v>
      </c>
      <c r="C34" s="120" t="s">
        <v>47</v>
      </c>
      <c r="D34" s="40" t="s">
        <v>15</v>
      </c>
      <c r="E34" s="121">
        <v>2</v>
      </c>
      <c r="F34" s="144">
        <f>E34*G34</f>
        <v>1027.2</v>
      </c>
      <c r="G34" s="145">
        <v>513.6</v>
      </c>
    </row>
    <row r="35" spans="1:7" ht="15.75" thickBot="1" x14ac:dyDescent="0.3">
      <c r="A35" s="24"/>
      <c r="B35" s="25"/>
      <c r="C35" s="89"/>
      <c r="D35" s="47"/>
      <c r="E35" s="70" t="s">
        <v>11</v>
      </c>
      <c r="F35" s="29">
        <f>SUM(F33:F34)</f>
        <v>4541.88</v>
      </c>
      <c r="G35" s="30"/>
    </row>
    <row r="36" spans="1:7" ht="15.75" thickBot="1" x14ac:dyDescent="0.3">
      <c r="A36" s="95"/>
      <c r="B36" s="96"/>
      <c r="C36" s="97"/>
      <c r="D36" s="96"/>
      <c r="E36" s="98" t="s">
        <v>19</v>
      </c>
      <c r="F36" s="99">
        <f>F35+F30+F27+F24+F19+F14+F9</f>
        <v>62915.009000000005</v>
      </c>
      <c r="G36" s="100"/>
    </row>
    <row r="37" spans="1:7" x14ac:dyDescent="0.25">
      <c r="A37" s="1"/>
      <c r="B37" s="4"/>
      <c r="C37" s="3"/>
      <c r="D37" s="4"/>
      <c r="E37" s="101"/>
      <c r="F37" s="102"/>
      <c r="G37" s="103"/>
    </row>
    <row r="38" spans="1:7" x14ac:dyDescent="0.25">
      <c r="B38" s="105"/>
      <c r="C38" s="106" t="s">
        <v>20</v>
      </c>
      <c r="D38" s="107"/>
      <c r="E38" s="127" t="s">
        <v>21</v>
      </c>
      <c r="F38" s="109"/>
    </row>
    <row r="39" spans="1:7" x14ac:dyDescent="0.25">
      <c r="B39" s="105"/>
      <c r="C39" s="106"/>
      <c r="D39" s="107"/>
      <c r="E39" s="127"/>
      <c r="F39" s="109"/>
    </row>
  </sheetData>
  <mergeCells count="3">
    <mergeCell ref="A1:G1"/>
    <mergeCell ref="A2:G2"/>
    <mergeCell ref="A3:G3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6" workbookViewId="0">
      <selection activeCell="E21" sqref="E21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34.8554687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12.85546875" style="110" customWidth="1"/>
  </cols>
  <sheetData>
    <row r="1" spans="1:11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11" ht="27" thickBot="1" x14ac:dyDescent="0.3">
      <c r="A3" s="265" t="s">
        <v>33</v>
      </c>
      <c r="B3" s="266"/>
      <c r="C3" s="266"/>
      <c r="D3" s="266"/>
      <c r="E3" s="266"/>
      <c r="F3" s="266"/>
      <c r="G3" s="267"/>
    </row>
    <row r="4" spans="1:11" ht="15.75" thickBot="1" x14ac:dyDescent="0.3">
      <c r="A4" s="1"/>
      <c r="B4" s="2"/>
      <c r="C4" s="3"/>
      <c r="D4" s="4"/>
      <c r="E4" s="4"/>
      <c r="F4" s="5"/>
      <c r="G4" s="6"/>
    </row>
    <row r="5" spans="1:11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9</v>
      </c>
    </row>
    <row r="6" spans="1:11" x14ac:dyDescent="0.25">
      <c r="A6" s="14"/>
      <c r="B6" s="15"/>
      <c r="C6" s="16" t="s">
        <v>10</v>
      </c>
      <c r="D6" s="11"/>
      <c r="E6" s="11"/>
      <c r="F6" s="17"/>
      <c r="G6" s="133"/>
    </row>
    <row r="7" spans="1:11" x14ac:dyDescent="0.25">
      <c r="A7" s="71"/>
      <c r="B7" s="155" t="s">
        <v>34</v>
      </c>
      <c r="C7" s="154" t="s">
        <v>50</v>
      </c>
      <c r="D7" s="21" t="s">
        <v>15</v>
      </c>
      <c r="E7" s="21">
        <v>2</v>
      </c>
      <c r="F7" s="156">
        <v>1273.44</v>
      </c>
      <c r="G7" s="124"/>
    </row>
    <row r="8" spans="1:11" ht="15.75" thickBot="1" x14ac:dyDescent="0.3">
      <c r="A8" s="24"/>
      <c r="B8" s="25"/>
      <c r="C8" s="26"/>
      <c r="D8" s="27"/>
      <c r="E8" s="28" t="s">
        <v>11</v>
      </c>
      <c r="F8" s="29">
        <f>SUM(F7:F7)</f>
        <v>1273.44</v>
      </c>
      <c r="G8" s="30"/>
    </row>
    <row r="9" spans="1:11" x14ac:dyDescent="0.25">
      <c r="A9" s="31"/>
      <c r="B9" s="32"/>
      <c r="C9" s="33" t="s">
        <v>10</v>
      </c>
      <c r="D9" s="34"/>
      <c r="E9" s="35"/>
      <c r="F9" s="36"/>
      <c r="G9" s="37"/>
    </row>
    <row r="10" spans="1:11" x14ac:dyDescent="0.25">
      <c r="A10" s="19"/>
      <c r="B10" s="38"/>
      <c r="C10" s="39" t="s">
        <v>12</v>
      </c>
      <c r="D10" s="40"/>
      <c r="E10" s="41"/>
      <c r="F10" s="42"/>
      <c r="G10" s="23"/>
    </row>
    <row r="11" spans="1:11" ht="25.5" x14ac:dyDescent="0.25">
      <c r="A11" s="19"/>
      <c r="B11" s="194" t="s">
        <v>32</v>
      </c>
      <c r="C11" s="195" t="s">
        <v>86</v>
      </c>
      <c r="D11" s="196" t="s">
        <v>28</v>
      </c>
      <c r="E11" s="227">
        <v>324.2</v>
      </c>
      <c r="F11" s="197">
        <f>E11*1.8</f>
        <v>583.55999999999995</v>
      </c>
      <c r="G11" s="201">
        <v>1.8</v>
      </c>
      <c r="K11" s="45"/>
    </row>
    <row r="12" spans="1:11" ht="38.25" x14ac:dyDescent="0.25">
      <c r="A12" s="19"/>
      <c r="B12" s="194" t="s">
        <v>30</v>
      </c>
      <c r="C12" s="200" t="s">
        <v>87</v>
      </c>
      <c r="D12" s="196" t="s">
        <v>28</v>
      </c>
      <c r="E12" s="227">
        <v>324.2</v>
      </c>
      <c r="F12" s="197">
        <f>E12*1.8</f>
        <v>583.55999999999995</v>
      </c>
      <c r="G12" s="201">
        <v>1.8</v>
      </c>
      <c r="K12" s="45"/>
    </row>
    <row r="13" spans="1:11" ht="15.75" thickBot="1" x14ac:dyDescent="0.3">
      <c r="A13" s="24"/>
      <c r="B13" s="25"/>
      <c r="C13" s="46"/>
      <c r="D13" s="47"/>
      <c r="E13" s="28" t="s">
        <v>11</v>
      </c>
      <c r="F13" s="29">
        <f>SUM(F11:F12)</f>
        <v>1167.1199999999999</v>
      </c>
      <c r="G13" s="30"/>
    </row>
    <row r="14" spans="1:11" x14ac:dyDescent="0.25">
      <c r="A14" s="48"/>
      <c r="B14" s="66"/>
      <c r="C14" s="49" t="s">
        <v>13</v>
      </c>
      <c r="D14" s="50"/>
      <c r="E14" s="50"/>
      <c r="F14" s="51"/>
      <c r="G14" s="52"/>
      <c r="J14" s="45">
        <f>F17+F22</f>
        <v>35781.205999999998</v>
      </c>
      <c r="K14" s="45"/>
    </row>
    <row r="15" spans="1:11" ht="25.5" x14ac:dyDescent="0.25">
      <c r="A15" s="48"/>
      <c r="B15" s="54" t="s">
        <v>23</v>
      </c>
      <c r="C15" s="120" t="s">
        <v>74</v>
      </c>
      <c r="D15" s="68" t="s">
        <v>95</v>
      </c>
      <c r="E15" s="68">
        <v>25</v>
      </c>
      <c r="F15" s="140">
        <v>16682.05</v>
      </c>
      <c r="G15" s="52"/>
      <c r="K15" s="45"/>
    </row>
    <row r="16" spans="1:11" x14ac:dyDescent="0.25">
      <c r="A16" s="48"/>
      <c r="B16" s="54" t="s">
        <v>30</v>
      </c>
      <c r="C16" s="120" t="s">
        <v>110</v>
      </c>
      <c r="D16" s="68" t="s">
        <v>76</v>
      </c>
      <c r="E16" s="68">
        <v>15</v>
      </c>
      <c r="F16" s="140">
        <v>11211.37</v>
      </c>
      <c r="G16" s="52"/>
      <c r="K16" s="45"/>
    </row>
    <row r="17" spans="1:7" ht="15.75" thickBot="1" x14ac:dyDescent="0.3">
      <c r="A17" s="59"/>
      <c r="B17" s="60"/>
      <c r="C17" s="61"/>
      <c r="D17" s="62"/>
      <c r="E17" s="28" t="s">
        <v>11</v>
      </c>
      <c r="F17" s="29">
        <f>SUM(F15:F16)</f>
        <v>27893.42</v>
      </c>
      <c r="G17" s="63"/>
    </row>
    <row r="18" spans="1:7" x14ac:dyDescent="0.25">
      <c r="A18" s="48"/>
      <c r="B18" s="66"/>
      <c r="C18" s="49" t="s">
        <v>13</v>
      </c>
      <c r="D18" s="50"/>
      <c r="E18" s="50"/>
      <c r="F18" s="64"/>
      <c r="G18" s="65"/>
    </row>
    <row r="19" spans="1:7" x14ac:dyDescent="0.25">
      <c r="A19" s="48"/>
      <c r="B19" s="54"/>
      <c r="C19" s="55" t="s">
        <v>12</v>
      </c>
      <c r="D19" s="56"/>
      <c r="E19" s="56"/>
      <c r="F19" s="57"/>
      <c r="G19" s="65"/>
    </row>
    <row r="20" spans="1:7" ht="51" x14ac:dyDescent="0.25">
      <c r="A20" s="48"/>
      <c r="B20" s="117" t="s">
        <v>32</v>
      </c>
      <c r="C20" s="147" t="s">
        <v>48</v>
      </c>
      <c r="D20" s="128" t="s">
        <v>28</v>
      </c>
      <c r="E20" s="153">
        <v>324.2</v>
      </c>
      <c r="F20" s="157">
        <f>E20*G20</f>
        <v>175.06800000000001</v>
      </c>
      <c r="G20" s="118">
        <v>0.54</v>
      </c>
    </row>
    <row r="21" spans="1:7" ht="63.75" x14ac:dyDescent="0.25">
      <c r="A21" s="48"/>
      <c r="B21" s="117" t="s">
        <v>30</v>
      </c>
      <c r="C21" s="148" t="s">
        <v>49</v>
      </c>
      <c r="D21" s="128" t="s">
        <v>28</v>
      </c>
      <c r="E21" s="153">
        <v>324.2</v>
      </c>
      <c r="F21" s="157">
        <f>E21*G21</f>
        <v>7712.7179999999998</v>
      </c>
      <c r="G21" s="118">
        <v>23.79</v>
      </c>
    </row>
    <row r="22" spans="1:7" ht="15.75" thickBot="1" x14ac:dyDescent="0.3">
      <c r="A22" s="24"/>
      <c r="B22" s="25"/>
      <c r="C22" s="69"/>
      <c r="D22" s="47"/>
      <c r="E22" s="70" t="s">
        <v>11</v>
      </c>
      <c r="F22" s="29">
        <f>SUM(F20:F21)</f>
        <v>7887.7860000000001</v>
      </c>
      <c r="G22" s="30"/>
    </row>
    <row r="23" spans="1:7" x14ac:dyDescent="0.25">
      <c r="A23" s="71"/>
      <c r="B23" s="115"/>
      <c r="C23" s="72" t="s">
        <v>16</v>
      </c>
      <c r="D23" s="90"/>
      <c r="E23" s="90"/>
      <c r="F23" s="126"/>
      <c r="G23" s="141"/>
    </row>
    <row r="24" spans="1:7" x14ac:dyDescent="0.25">
      <c r="A24" s="75"/>
      <c r="B24" s="54"/>
      <c r="C24" s="139"/>
      <c r="D24" s="38"/>
      <c r="E24" s="38"/>
      <c r="F24" s="132"/>
      <c r="G24" s="131"/>
    </row>
    <row r="25" spans="1:7" ht="15.75" thickBot="1" x14ac:dyDescent="0.3">
      <c r="A25" s="75"/>
      <c r="B25" s="114"/>
      <c r="C25" s="78"/>
      <c r="D25" s="79"/>
      <c r="E25" s="80" t="s">
        <v>11</v>
      </c>
      <c r="F25" s="81">
        <f>SUM(F24:F24)</f>
        <v>0</v>
      </c>
      <c r="G25" s="30"/>
    </row>
    <row r="26" spans="1:7" x14ac:dyDescent="0.25">
      <c r="A26" s="14"/>
      <c r="B26" s="82"/>
      <c r="C26" s="83" t="s">
        <v>17</v>
      </c>
      <c r="D26" s="84"/>
      <c r="E26" s="84"/>
      <c r="F26" s="85"/>
      <c r="G26" s="74"/>
    </row>
    <row r="27" spans="1:7" x14ac:dyDescent="0.25">
      <c r="A27" s="122"/>
      <c r="B27" s="38" t="s">
        <v>30</v>
      </c>
      <c r="C27" s="120" t="s">
        <v>83</v>
      </c>
      <c r="D27" s="40" t="s">
        <v>15</v>
      </c>
      <c r="E27" s="40">
        <v>3</v>
      </c>
      <c r="F27" s="94">
        <v>735.9</v>
      </c>
      <c r="G27" s="74"/>
    </row>
    <row r="28" spans="1:7" ht="15.75" thickBot="1" x14ac:dyDescent="0.3">
      <c r="A28" s="24"/>
      <c r="B28" s="25"/>
      <c r="C28" s="89"/>
      <c r="D28" s="47"/>
      <c r="E28" s="70" t="s">
        <v>11</v>
      </c>
      <c r="F28" s="29">
        <f>F27</f>
        <v>735.9</v>
      </c>
      <c r="G28" s="30"/>
    </row>
    <row r="29" spans="1:7" x14ac:dyDescent="0.25">
      <c r="A29" s="71"/>
      <c r="B29" s="115"/>
      <c r="C29" s="83" t="s">
        <v>17</v>
      </c>
      <c r="D29" s="90"/>
      <c r="E29" s="91"/>
      <c r="F29" s="92"/>
      <c r="G29" s="74"/>
    </row>
    <row r="30" spans="1:7" x14ac:dyDescent="0.25">
      <c r="A30" s="19"/>
      <c r="B30" s="38"/>
      <c r="C30" s="55" t="s">
        <v>12</v>
      </c>
      <c r="D30" s="79"/>
      <c r="E30" s="80"/>
      <c r="F30" s="93"/>
      <c r="G30" s="23"/>
    </row>
    <row r="31" spans="1:7" ht="25.5" x14ac:dyDescent="0.25">
      <c r="A31" s="19"/>
      <c r="B31" s="142" t="s">
        <v>32</v>
      </c>
      <c r="C31" s="143" t="s">
        <v>45</v>
      </c>
      <c r="D31" s="40" t="s">
        <v>46</v>
      </c>
      <c r="E31" s="121">
        <v>2</v>
      </c>
      <c r="F31" s="144">
        <f>E31*G31</f>
        <v>3514.68</v>
      </c>
      <c r="G31" s="145">
        <v>1757.34</v>
      </c>
    </row>
    <row r="32" spans="1:7" x14ac:dyDescent="0.25">
      <c r="A32" s="19"/>
      <c r="B32" s="142" t="s">
        <v>30</v>
      </c>
      <c r="C32" s="120" t="s">
        <v>47</v>
      </c>
      <c r="D32" s="40" t="s">
        <v>15</v>
      </c>
      <c r="E32" s="121">
        <v>2</v>
      </c>
      <c r="F32" s="144">
        <f>E32*G32</f>
        <v>1027.2</v>
      </c>
      <c r="G32" s="145">
        <v>513.6</v>
      </c>
    </row>
    <row r="33" spans="1:7" ht="15.75" thickBot="1" x14ac:dyDescent="0.3">
      <c r="A33" s="24"/>
      <c r="B33" s="25"/>
      <c r="C33" s="89"/>
      <c r="D33" s="47"/>
      <c r="E33" s="70" t="s">
        <v>11</v>
      </c>
      <c r="F33" s="29">
        <f>SUM(F31:F32)</f>
        <v>4541.88</v>
      </c>
      <c r="G33" s="30"/>
    </row>
    <row r="34" spans="1:7" ht="15.75" thickBot="1" x14ac:dyDescent="0.3">
      <c r="A34" s="95"/>
      <c r="B34" s="96"/>
      <c r="C34" s="97"/>
      <c r="D34" s="96"/>
      <c r="E34" s="98" t="s">
        <v>19</v>
      </c>
      <c r="F34" s="99">
        <f>F33+F28+F25+F22+F17+F13+F8</f>
        <v>43499.546000000002</v>
      </c>
      <c r="G34" s="100"/>
    </row>
    <row r="35" spans="1:7" x14ac:dyDescent="0.25">
      <c r="A35" s="1"/>
      <c r="B35" s="4"/>
      <c r="C35" s="3"/>
      <c r="D35" s="4"/>
      <c r="E35" s="101"/>
      <c r="F35" s="102"/>
      <c r="G35" s="103"/>
    </row>
    <row r="36" spans="1:7" x14ac:dyDescent="0.25">
      <c r="B36" s="105"/>
      <c r="C36" s="106" t="s">
        <v>20</v>
      </c>
      <c r="D36" s="107"/>
      <c r="E36" s="127" t="s">
        <v>21</v>
      </c>
      <c r="F36" s="109"/>
    </row>
    <row r="37" spans="1:7" x14ac:dyDescent="0.25">
      <c r="B37" s="105"/>
      <c r="C37" s="106"/>
      <c r="D37" s="107"/>
      <c r="E37" s="127"/>
      <c r="F37" s="109"/>
    </row>
  </sheetData>
  <mergeCells count="3">
    <mergeCell ref="A1:G1"/>
    <mergeCell ref="A2:G2"/>
    <mergeCell ref="A3:G3"/>
  </mergeCells>
  <pageMargins left="0.70866141732283472" right="0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9" workbookViewId="0">
      <selection activeCell="F37" sqref="F37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36" style="135" customWidth="1"/>
    <col min="4" max="4" width="7.85546875" style="136" customWidth="1"/>
    <col min="5" max="5" width="10" style="136" customWidth="1"/>
    <col min="6" max="6" width="11.42578125" style="137" customWidth="1"/>
    <col min="7" max="7" width="12.85546875" style="110" customWidth="1"/>
  </cols>
  <sheetData>
    <row r="1" spans="1:11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11" ht="27" thickBot="1" x14ac:dyDescent="0.3">
      <c r="A3" s="265" t="s">
        <v>35</v>
      </c>
      <c r="B3" s="266"/>
      <c r="C3" s="266"/>
      <c r="D3" s="266"/>
      <c r="E3" s="266"/>
      <c r="F3" s="266"/>
      <c r="G3" s="267"/>
    </row>
    <row r="4" spans="1:11" ht="15.75" thickBot="1" x14ac:dyDescent="0.3">
      <c r="A4" s="1"/>
      <c r="B4" s="2"/>
      <c r="C4" s="3"/>
      <c r="D4" s="4"/>
      <c r="E4" s="4"/>
      <c r="F4" s="5"/>
      <c r="G4" s="6"/>
    </row>
    <row r="5" spans="1:11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9</v>
      </c>
    </row>
    <row r="6" spans="1:11" x14ac:dyDescent="0.25">
      <c r="A6" s="14"/>
      <c r="B6" s="15"/>
      <c r="C6" s="16" t="s">
        <v>10</v>
      </c>
      <c r="D6" s="11"/>
      <c r="E6" s="11"/>
      <c r="F6" s="17"/>
      <c r="G6" s="133"/>
    </row>
    <row r="7" spans="1:11" x14ac:dyDescent="0.25">
      <c r="A7" s="71"/>
      <c r="B7" s="187" t="s">
        <v>34</v>
      </c>
      <c r="C7" s="154" t="s">
        <v>50</v>
      </c>
      <c r="D7" s="21" t="s">
        <v>15</v>
      </c>
      <c r="E7" s="21">
        <v>2</v>
      </c>
      <c r="F7" s="156">
        <v>1273.44</v>
      </c>
      <c r="G7" s="192"/>
    </row>
    <row r="8" spans="1:11" x14ac:dyDescent="0.25">
      <c r="A8" s="71"/>
      <c r="B8" s="285" t="s">
        <v>18</v>
      </c>
      <c r="C8" s="175" t="s">
        <v>68</v>
      </c>
      <c r="D8" s="176" t="s">
        <v>15</v>
      </c>
      <c r="E8" s="176">
        <v>2</v>
      </c>
      <c r="F8" s="291">
        <v>8412.5499999999993</v>
      </c>
      <c r="G8" s="192"/>
    </row>
    <row r="9" spans="1:11" x14ac:dyDescent="0.25">
      <c r="A9" s="71"/>
      <c r="B9" s="286"/>
      <c r="C9" s="175" t="s">
        <v>69</v>
      </c>
      <c r="D9" s="176" t="s">
        <v>111</v>
      </c>
      <c r="E9" s="176">
        <v>3</v>
      </c>
      <c r="F9" s="292"/>
      <c r="G9" s="192"/>
    </row>
    <row r="10" spans="1:11" x14ac:dyDescent="0.25">
      <c r="A10" s="71"/>
      <c r="B10" s="287"/>
      <c r="C10" s="175" t="s">
        <v>70</v>
      </c>
      <c r="D10" s="176" t="s">
        <v>71</v>
      </c>
      <c r="E10" s="176">
        <v>1</v>
      </c>
      <c r="F10" s="293"/>
      <c r="G10" s="192"/>
    </row>
    <row r="11" spans="1:11" ht="15.75" thickBot="1" x14ac:dyDescent="0.3">
      <c r="A11" s="24"/>
      <c r="B11" s="25"/>
      <c r="C11" s="26"/>
      <c r="D11" s="27"/>
      <c r="E11" s="28" t="s">
        <v>11</v>
      </c>
      <c r="F11" s="29">
        <f>SUM(F7:F10)</f>
        <v>9685.99</v>
      </c>
      <c r="G11" s="30"/>
    </row>
    <row r="12" spans="1:11" x14ac:dyDescent="0.25">
      <c r="A12" s="31"/>
      <c r="B12" s="32"/>
      <c r="C12" s="33" t="s">
        <v>10</v>
      </c>
      <c r="D12" s="34"/>
      <c r="E12" s="35"/>
      <c r="F12" s="36"/>
      <c r="G12" s="37"/>
    </row>
    <row r="13" spans="1:11" x14ac:dyDescent="0.25">
      <c r="A13" s="19"/>
      <c r="B13" s="38"/>
      <c r="C13" s="39" t="s">
        <v>12</v>
      </c>
      <c r="D13" s="40"/>
      <c r="E13" s="41"/>
      <c r="F13" s="42"/>
      <c r="G13" s="23"/>
    </row>
    <row r="14" spans="1:11" ht="25.5" x14ac:dyDescent="0.25">
      <c r="A14" s="19"/>
      <c r="B14" s="194" t="s">
        <v>32</v>
      </c>
      <c r="C14" s="195" t="s">
        <v>86</v>
      </c>
      <c r="D14" s="196" t="s">
        <v>28</v>
      </c>
      <c r="E14" s="227">
        <v>312</v>
      </c>
      <c r="F14" s="197">
        <f>E14*1.8</f>
        <v>561.6</v>
      </c>
      <c r="G14" s="201">
        <v>1.8</v>
      </c>
      <c r="K14" s="45"/>
    </row>
    <row r="15" spans="1:11" ht="38.25" x14ac:dyDescent="0.25">
      <c r="A15" s="19"/>
      <c r="B15" s="194" t="s">
        <v>30</v>
      </c>
      <c r="C15" s="200" t="s">
        <v>87</v>
      </c>
      <c r="D15" s="196" t="s">
        <v>28</v>
      </c>
      <c r="E15" s="227">
        <v>312</v>
      </c>
      <c r="F15" s="197">
        <f>E15*1.8</f>
        <v>561.6</v>
      </c>
      <c r="G15" s="201">
        <v>1.8</v>
      </c>
      <c r="K15" s="45"/>
    </row>
    <row r="16" spans="1:11" ht="15.75" thickBot="1" x14ac:dyDescent="0.3">
      <c r="A16" s="24"/>
      <c r="B16" s="25"/>
      <c r="C16" s="46"/>
      <c r="D16" s="47"/>
      <c r="E16" s="28" t="s">
        <v>11</v>
      </c>
      <c r="F16" s="29">
        <f>SUM(F14:F15)</f>
        <v>1123.2</v>
      </c>
      <c r="G16" s="30"/>
    </row>
    <row r="17" spans="1:11" x14ac:dyDescent="0.25">
      <c r="A17" s="48"/>
      <c r="B17" s="181"/>
      <c r="C17" s="49" t="s">
        <v>13</v>
      </c>
      <c r="D17" s="50"/>
      <c r="E17" s="50"/>
      <c r="F17" s="183"/>
      <c r="G17" s="52"/>
      <c r="K17" s="45">
        <f>F19+F24</f>
        <v>24273.01</v>
      </c>
    </row>
    <row r="18" spans="1:11" ht="25.5" x14ac:dyDescent="0.25">
      <c r="A18" s="48"/>
      <c r="B18" s="54" t="s">
        <v>23</v>
      </c>
      <c r="C18" s="138" t="s">
        <v>74</v>
      </c>
      <c r="D18" s="68" t="s">
        <v>95</v>
      </c>
      <c r="E18" s="68">
        <v>25</v>
      </c>
      <c r="F18" s="164">
        <v>16682.05</v>
      </c>
      <c r="G18" s="52"/>
      <c r="K18" s="45"/>
    </row>
    <row r="19" spans="1:11" ht="15.75" thickBot="1" x14ac:dyDescent="0.3">
      <c r="A19" s="59"/>
      <c r="B19" s="60"/>
      <c r="C19" s="61"/>
      <c r="D19" s="62"/>
      <c r="E19" s="28" t="s">
        <v>11</v>
      </c>
      <c r="F19" s="29">
        <f>F18</f>
        <v>16682.05</v>
      </c>
      <c r="G19" s="63"/>
    </row>
    <row r="20" spans="1:11" x14ac:dyDescent="0.25">
      <c r="A20" s="48"/>
      <c r="B20" s="181"/>
      <c r="C20" s="49" t="s">
        <v>13</v>
      </c>
      <c r="D20" s="50"/>
      <c r="E20" s="50"/>
      <c r="F20" s="186"/>
      <c r="G20" s="65"/>
    </row>
    <row r="21" spans="1:11" x14ac:dyDescent="0.25">
      <c r="A21" s="48"/>
      <c r="B21" s="54"/>
      <c r="C21" s="55" t="s">
        <v>12</v>
      </c>
      <c r="D21" s="56"/>
      <c r="E21" s="56"/>
      <c r="F21" s="182"/>
      <c r="G21" s="65"/>
    </row>
    <row r="22" spans="1:11" ht="38.25" x14ac:dyDescent="0.25">
      <c r="A22" s="48"/>
      <c r="B22" s="117" t="s">
        <v>32</v>
      </c>
      <c r="C22" s="147" t="s">
        <v>48</v>
      </c>
      <c r="D22" s="128" t="s">
        <v>28</v>
      </c>
      <c r="E22" s="153">
        <v>312</v>
      </c>
      <c r="F22" s="157">
        <f>E22*G22</f>
        <v>168.48000000000002</v>
      </c>
      <c r="G22" s="118">
        <v>0.54</v>
      </c>
    </row>
    <row r="23" spans="1:11" ht="63.75" x14ac:dyDescent="0.25">
      <c r="A23" s="48"/>
      <c r="B23" s="117" t="s">
        <v>30</v>
      </c>
      <c r="C23" s="148" t="s">
        <v>49</v>
      </c>
      <c r="D23" s="128" t="s">
        <v>28</v>
      </c>
      <c r="E23" s="153">
        <v>312</v>
      </c>
      <c r="F23" s="157">
        <f>E23*G23</f>
        <v>7422.48</v>
      </c>
      <c r="G23" s="118">
        <v>23.79</v>
      </c>
    </row>
    <row r="24" spans="1:11" ht="15.75" thickBot="1" x14ac:dyDescent="0.3">
      <c r="A24" s="24"/>
      <c r="B24" s="25"/>
      <c r="C24" s="69"/>
      <c r="D24" s="47"/>
      <c r="E24" s="70" t="s">
        <v>11</v>
      </c>
      <c r="F24" s="29">
        <f>SUM(F22:F23)</f>
        <v>7590.9599999999991</v>
      </c>
      <c r="G24" s="30"/>
    </row>
    <row r="25" spans="1:11" x14ac:dyDescent="0.25">
      <c r="A25" s="71"/>
      <c r="B25" s="150"/>
      <c r="C25" s="72" t="s">
        <v>16</v>
      </c>
      <c r="D25" s="90"/>
      <c r="E25" s="90"/>
      <c r="F25" s="188"/>
      <c r="G25" s="74"/>
    </row>
    <row r="26" spans="1:11" x14ac:dyDescent="0.25">
      <c r="A26" s="86"/>
      <c r="B26" s="150"/>
      <c r="C26" s="72"/>
      <c r="D26" s="90"/>
      <c r="E26" s="90"/>
      <c r="F26" s="188"/>
      <c r="G26" s="74"/>
    </row>
    <row r="27" spans="1:11" ht="15.75" thickBot="1" x14ac:dyDescent="0.3">
      <c r="A27" s="75"/>
      <c r="B27" s="149"/>
      <c r="C27" s="78"/>
      <c r="D27" s="79"/>
      <c r="E27" s="80" t="s">
        <v>11</v>
      </c>
      <c r="F27" s="81">
        <v>0</v>
      </c>
      <c r="G27" s="30"/>
    </row>
    <row r="28" spans="1:11" x14ac:dyDescent="0.25">
      <c r="A28" s="14"/>
      <c r="B28" s="82"/>
      <c r="C28" s="83" t="s">
        <v>17</v>
      </c>
      <c r="D28" s="84"/>
      <c r="E28" s="84"/>
      <c r="F28" s="85"/>
      <c r="G28" s="74"/>
    </row>
    <row r="29" spans="1:11" x14ac:dyDescent="0.25">
      <c r="A29" s="19"/>
      <c r="B29" s="38"/>
      <c r="C29" s="138"/>
      <c r="D29" s="40"/>
      <c r="E29" s="40"/>
      <c r="F29" s="94"/>
      <c r="G29" s="74"/>
    </row>
    <row r="30" spans="1:11" ht="15.75" thickBot="1" x14ac:dyDescent="0.3">
      <c r="A30" s="24"/>
      <c r="B30" s="25"/>
      <c r="C30" s="89"/>
      <c r="D30" s="47"/>
      <c r="E30" s="70" t="s">
        <v>11</v>
      </c>
      <c r="F30" s="29">
        <v>0</v>
      </c>
      <c r="G30" s="30"/>
    </row>
    <row r="31" spans="1:11" x14ac:dyDescent="0.25">
      <c r="A31" s="71"/>
      <c r="B31" s="150"/>
      <c r="C31" s="83" t="s">
        <v>17</v>
      </c>
      <c r="D31" s="90"/>
      <c r="E31" s="91"/>
      <c r="F31" s="92"/>
      <c r="G31" s="74"/>
    </row>
    <row r="32" spans="1:11" x14ac:dyDescent="0.25">
      <c r="A32" s="19"/>
      <c r="B32" s="38"/>
      <c r="C32" s="55" t="s">
        <v>12</v>
      </c>
      <c r="D32" s="79"/>
      <c r="E32" s="80"/>
      <c r="F32" s="93"/>
      <c r="G32" s="23"/>
    </row>
    <row r="33" spans="1:7" ht="25.5" x14ac:dyDescent="0.25">
      <c r="A33" s="19"/>
      <c r="B33" s="142" t="s">
        <v>32</v>
      </c>
      <c r="C33" s="143" t="s">
        <v>45</v>
      </c>
      <c r="D33" s="40" t="s">
        <v>46</v>
      </c>
      <c r="E33" s="121">
        <v>2</v>
      </c>
      <c r="F33" s="144">
        <f>E33*G33</f>
        <v>3514.68</v>
      </c>
      <c r="G33" s="145">
        <v>1757.34</v>
      </c>
    </row>
    <row r="34" spans="1:7" x14ac:dyDescent="0.25">
      <c r="A34" s="19"/>
      <c r="B34" s="142" t="s">
        <v>30</v>
      </c>
      <c r="C34" s="120" t="s">
        <v>47</v>
      </c>
      <c r="D34" s="40" t="s">
        <v>15</v>
      </c>
      <c r="E34" s="121">
        <v>2</v>
      </c>
      <c r="F34" s="144">
        <f>E34*G34</f>
        <v>1027.2</v>
      </c>
      <c r="G34" s="145">
        <v>513.6</v>
      </c>
    </row>
    <row r="35" spans="1:7" ht="15.75" thickBot="1" x14ac:dyDescent="0.3">
      <c r="A35" s="24"/>
      <c r="B35" s="25"/>
      <c r="C35" s="89"/>
      <c r="D35" s="47"/>
      <c r="E35" s="70" t="s">
        <v>11</v>
      </c>
      <c r="F35" s="29">
        <f>SUM(F33:F34)</f>
        <v>4541.88</v>
      </c>
      <c r="G35" s="30"/>
    </row>
    <row r="36" spans="1:7" ht="15.75" thickBot="1" x14ac:dyDescent="0.3">
      <c r="A36" s="95"/>
      <c r="B36" s="96"/>
      <c r="C36" s="97"/>
      <c r="D36" s="96"/>
      <c r="E36" s="98" t="s">
        <v>19</v>
      </c>
      <c r="F36" s="99">
        <f>F35+F30+F27+F24+F19+F16+F11</f>
        <v>39624.080000000002</v>
      </c>
      <c r="G36" s="100"/>
    </row>
    <row r="37" spans="1:7" x14ac:dyDescent="0.25">
      <c r="A37" s="1"/>
      <c r="B37" s="4"/>
      <c r="C37" s="3"/>
      <c r="D37" s="4"/>
      <c r="E37" s="101"/>
      <c r="F37" s="102"/>
      <c r="G37" s="103"/>
    </row>
    <row r="38" spans="1:7" x14ac:dyDescent="0.25">
      <c r="B38" s="105"/>
      <c r="C38" s="106" t="s">
        <v>20</v>
      </c>
      <c r="D38" s="107"/>
      <c r="E38" s="127" t="s">
        <v>21</v>
      </c>
      <c r="F38" s="109"/>
    </row>
    <row r="39" spans="1:7" x14ac:dyDescent="0.25">
      <c r="B39" s="105"/>
      <c r="C39" s="106"/>
      <c r="D39" s="107"/>
      <c r="E39" s="127"/>
      <c r="F39" s="109"/>
    </row>
    <row r="40" spans="1:7" x14ac:dyDescent="0.25">
      <c r="B40" s="105"/>
      <c r="C40" s="106"/>
      <c r="D40" s="107"/>
      <c r="E40" s="127"/>
      <c r="F40" s="109"/>
    </row>
  </sheetData>
  <mergeCells count="5">
    <mergeCell ref="A1:G1"/>
    <mergeCell ref="A2:G2"/>
    <mergeCell ref="A3:G3"/>
    <mergeCell ref="F8:F10"/>
    <mergeCell ref="B8:B10"/>
  </mergeCells>
  <pageMargins left="0.70866141732283472" right="0" top="0.74803149606299213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K14" sqref="K14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39.4257812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10.5703125" style="110" customWidth="1"/>
  </cols>
  <sheetData>
    <row r="1" spans="1:11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11" ht="27" thickBot="1" x14ac:dyDescent="0.3">
      <c r="A3" s="265" t="s">
        <v>36</v>
      </c>
      <c r="B3" s="266"/>
      <c r="C3" s="266"/>
      <c r="D3" s="266"/>
      <c r="E3" s="266"/>
      <c r="F3" s="266"/>
      <c r="G3" s="267"/>
    </row>
    <row r="4" spans="1:11" ht="15.75" thickBot="1" x14ac:dyDescent="0.3">
      <c r="A4" s="1"/>
      <c r="B4" s="2"/>
      <c r="C4" s="3"/>
      <c r="D4" s="4"/>
      <c r="E4" s="4"/>
      <c r="F4" s="5"/>
      <c r="G4" s="6"/>
    </row>
    <row r="5" spans="1:11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141</v>
      </c>
    </row>
    <row r="6" spans="1:11" x14ac:dyDescent="0.25">
      <c r="A6" s="14"/>
      <c r="B6" s="15"/>
      <c r="C6" s="16" t="s">
        <v>10</v>
      </c>
      <c r="D6" s="11"/>
      <c r="E6" s="11"/>
      <c r="F6" s="17"/>
      <c r="G6" s="133"/>
    </row>
    <row r="7" spans="1:11" x14ac:dyDescent="0.25">
      <c r="A7" s="71"/>
      <c r="B7" s="187" t="s">
        <v>34</v>
      </c>
      <c r="C7" s="20" t="s">
        <v>50</v>
      </c>
      <c r="D7" s="21" t="s">
        <v>15</v>
      </c>
      <c r="E7" s="21">
        <v>2</v>
      </c>
      <c r="F7" s="156">
        <v>1273.44</v>
      </c>
      <c r="G7" s="192"/>
    </row>
    <row r="8" spans="1:11" ht="15.75" thickBot="1" x14ac:dyDescent="0.3">
      <c r="A8" s="24"/>
      <c r="B8" s="25"/>
      <c r="C8" s="26"/>
      <c r="D8" s="27"/>
      <c r="E8" s="28" t="s">
        <v>11</v>
      </c>
      <c r="F8" s="29">
        <f>F7</f>
        <v>1273.44</v>
      </c>
      <c r="G8" s="30"/>
    </row>
    <row r="9" spans="1:11" x14ac:dyDescent="0.25">
      <c r="A9" s="31"/>
      <c r="B9" s="32"/>
      <c r="C9" s="33" t="s">
        <v>10</v>
      </c>
      <c r="D9" s="34"/>
      <c r="E9" s="35"/>
      <c r="F9" s="36"/>
      <c r="G9" s="37"/>
    </row>
    <row r="10" spans="1:11" x14ac:dyDescent="0.25">
      <c r="A10" s="19"/>
      <c r="B10" s="38"/>
      <c r="C10" s="39" t="s">
        <v>12</v>
      </c>
      <c r="D10" s="40"/>
      <c r="E10" s="41"/>
      <c r="F10" s="42"/>
      <c r="G10" s="23"/>
    </row>
    <row r="11" spans="1:11" ht="25.5" x14ac:dyDescent="0.25">
      <c r="A11" s="19"/>
      <c r="B11" s="194" t="s">
        <v>32</v>
      </c>
      <c r="C11" s="195" t="s">
        <v>86</v>
      </c>
      <c r="D11" s="196" t="s">
        <v>28</v>
      </c>
      <c r="E11" s="196">
        <v>315.3</v>
      </c>
      <c r="F11" s="197">
        <f>E11*1.8</f>
        <v>567.54000000000008</v>
      </c>
      <c r="G11" s="201">
        <v>1.8</v>
      </c>
      <c r="K11" s="45"/>
    </row>
    <row r="12" spans="1:11" ht="25.5" x14ac:dyDescent="0.25">
      <c r="A12" s="19"/>
      <c r="B12" s="194" t="s">
        <v>30</v>
      </c>
      <c r="C12" s="200" t="s">
        <v>87</v>
      </c>
      <c r="D12" s="196" t="s">
        <v>28</v>
      </c>
      <c r="E12" s="196">
        <v>315.3</v>
      </c>
      <c r="F12" s="197">
        <f>E12*1.8</f>
        <v>567.54000000000008</v>
      </c>
      <c r="G12" s="201">
        <v>1.8</v>
      </c>
      <c r="K12" s="45"/>
    </row>
    <row r="13" spans="1:11" ht="15.75" thickBot="1" x14ac:dyDescent="0.3">
      <c r="A13" s="24"/>
      <c r="B13" s="25"/>
      <c r="C13" s="46"/>
      <c r="D13" s="47"/>
      <c r="E13" s="28" t="s">
        <v>11</v>
      </c>
      <c r="F13" s="29">
        <f>SUM(F11:F12)</f>
        <v>1135.0800000000002</v>
      </c>
      <c r="G13" s="30"/>
    </row>
    <row r="14" spans="1:11" x14ac:dyDescent="0.25">
      <c r="A14" s="48"/>
      <c r="B14" s="181"/>
      <c r="C14" s="49" t="s">
        <v>13</v>
      </c>
      <c r="D14" s="50"/>
      <c r="E14" s="50"/>
      <c r="F14" s="183"/>
      <c r="G14" s="52"/>
      <c r="K14" s="45"/>
    </row>
    <row r="15" spans="1:11" ht="25.5" x14ac:dyDescent="0.25">
      <c r="A15" s="48"/>
      <c r="B15" s="259" t="s">
        <v>25</v>
      </c>
      <c r="C15" s="120" t="s">
        <v>74</v>
      </c>
      <c r="D15" s="68" t="s">
        <v>24</v>
      </c>
      <c r="E15" s="68">
        <v>30</v>
      </c>
      <c r="F15" s="261">
        <v>19538.509999999998</v>
      </c>
      <c r="G15" s="52"/>
      <c r="K15" s="45"/>
    </row>
    <row r="16" spans="1:11" x14ac:dyDescent="0.25">
      <c r="A16" s="48"/>
      <c r="B16" s="269"/>
      <c r="C16" s="120" t="s">
        <v>75</v>
      </c>
      <c r="D16" s="68" t="s">
        <v>109</v>
      </c>
      <c r="E16" s="68">
        <v>1</v>
      </c>
      <c r="F16" s="262"/>
      <c r="G16" s="52"/>
      <c r="K16" s="45"/>
    </row>
    <row r="17" spans="1:11" x14ac:dyDescent="0.25">
      <c r="A17" s="48"/>
      <c r="B17" s="54" t="s">
        <v>14</v>
      </c>
      <c r="C17" s="120" t="s">
        <v>110</v>
      </c>
      <c r="D17" s="68" t="s">
        <v>76</v>
      </c>
      <c r="E17" s="68">
        <v>20</v>
      </c>
      <c r="F17" s="140">
        <v>11648.25</v>
      </c>
      <c r="G17" s="52"/>
      <c r="K17" s="45"/>
    </row>
    <row r="18" spans="1:11" ht="45" x14ac:dyDescent="0.25">
      <c r="A18" s="229"/>
      <c r="B18" s="259" t="s">
        <v>140</v>
      </c>
      <c r="C18" s="219" t="s">
        <v>160</v>
      </c>
      <c r="D18" s="231" t="s">
        <v>24</v>
      </c>
      <c r="E18" s="232">
        <v>1</v>
      </c>
      <c r="F18" s="261">
        <v>919</v>
      </c>
      <c r="G18" s="230"/>
      <c r="K18" s="45"/>
    </row>
    <row r="19" spans="1:11" ht="15.75" thickBot="1" x14ac:dyDescent="0.3">
      <c r="A19" s="229"/>
      <c r="B19" s="269"/>
      <c r="C19" s="233" t="s">
        <v>161</v>
      </c>
      <c r="D19" s="234" t="s">
        <v>24</v>
      </c>
      <c r="E19" s="235">
        <v>1</v>
      </c>
      <c r="F19" s="262"/>
      <c r="G19" s="230"/>
      <c r="K19" s="45"/>
    </row>
    <row r="20" spans="1:11" ht="15.75" thickBot="1" x14ac:dyDescent="0.3">
      <c r="A20" s="59"/>
      <c r="B20" s="60"/>
      <c r="C20" s="61"/>
      <c r="D20" s="62"/>
      <c r="E20" s="28" t="s">
        <v>11</v>
      </c>
      <c r="F20" s="29">
        <f>SUM(F15:F19)</f>
        <v>32105.759999999998</v>
      </c>
      <c r="G20" s="63"/>
    </row>
    <row r="21" spans="1:11" x14ac:dyDescent="0.25">
      <c r="A21" s="48"/>
      <c r="B21" s="181"/>
      <c r="C21" s="49" t="s">
        <v>13</v>
      </c>
      <c r="D21" s="50"/>
      <c r="E21" s="50"/>
      <c r="F21" s="186"/>
      <c r="G21" s="65"/>
    </row>
    <row r="22" spans="1:11" x14ac:dyDescent="0.25">
      <c r="A22" s="48"/>
      <c r="B22" s="54"/>
      <c r="C22" s="55" t="s">
        <v>12</v>
      </c>
      <c r="D22" s="56"/>
      <c r="E22" s="56"/>
      <c r="F22" s="182"/>
      <c r="G22" s="65"/>
    </row>
    <row r="23" spans="1:11" ht="38.25" x14ac:dyDescent="0.25">
      <c r="A23" s="48"/>
      <c r="B23" s="117" t="s">
        <v>32</v>
      </c>
      <c r="C23" s="147" t="s">
        <v>48</v>
      </c>
      <c r="D23" s="128" t="s">
        <v>28</v>
      </c>
      <c r="E23" s="196">
        <v>315.3</v>
      </c>
      <c r="F23" s="157">
        <f>E23*G23</f>
        <v>170.26200000000003</v>
      </c>
      <c r="G23" s="211">
        <v>0.54</v>
      </c>
    </row>
    <row r="24" spans="1:11" ht="63.75" x14ac:dyDescent="0.25">
      <c r="A24" s="48"/>
      <c r="B24" s="117" t="s">
        <v>30</v>
      </c>
      <c r="C24" s="148" t="s">
        <v>49</v>
      </c>
      <c r="D24" s="128" t="s">
        <v>28</v>
      </c>
      <c r="E24" s="196">
        <v>315.3</v>
      </c>
      <c r="F24" s="157">
        <f>E24*G24</f>
        <v>7500.9870000000001</v>
      </c>
      <c r="G24" s="211">
        <v>23.79</v>
      </c>
    </row>
    <row r="25" spans="1:11" ht="15.75" thickBot="1" x14ac:dyDescent="0.3">
      <c r="A25" s="24"/>
      <c r="B25" s="25"/>
      <c r="C25" s="69"/>
      <c r="D25" s="47"/>
      <c r="E25" s="70" t="s">
        <v>11</v>
      </c>
      <c r="F25" s="29">
        <f>SUM(F23:F24)</f>
        <v>7671.2489999999998</v>
      </c>
      <c r="G25" s="30"/>
    </row>
    <row r="26" spans="1:11" x14ac:dyDescent="0.25">
      <c r="A26" s="71"/>
      <c r="B26" s="150"/>
      <c r="C26" s="72" t="s">
        <v>16</v>
      </c>
      <c r="D26" s="90"/>
      <c r="E26" s="90"/>
      <c r="F26" s="188"/>
      <c r="G26" s="74"/>
    </row>
    <row r="27" spans="1:11" ht="15.75" thickBot="1" x14ac:dyDescent="0.3">
      <c r="A27" s="75"/>
      <c r="B27" s="149"/>
      <c r="C27" s="78"/>
      <c r="D27" s="79"/>
      <c r="E27" s="80" t="s">
        <v>11</v>
      </c>
      <c r="F27" s="81">
        <v>0</v>
      </c>
      <c r="G27" s="30"/>
    </row>
    <row r="28" spans="1:11" x14ac:dyDescent="0.25">
      <c r="A28" s="14"/>
      <c r="B28" s="82"/>
      <c r="C28" s="83" t="s">
        <v>17</v>
      </c>
      <c r="D28" s="84"/>
      <c r="E28" s="84"/>
      <c r="F28" s="85"/>
      <c r="G28" s="74"/>
    </row>
    <row r="29" spans="1:11" ht="15.75" thickBot="1" x14ac:dyDescent="0.3">
      <c r="A29" s="24"/>
      <c r="B29" s="25"/>
      <c r="C29" s="89"/>
      <c r="D29" s="47"/>
      <c r="E29" s="70" t="s">
        <v>11</v>
      </c>
      <c r="F29" s="29">
        <v>0</v>
      </c>
      <c r="G29" s="30"/>
    </row>
    <row r="30" spans="1:11" x14ac:dyDescent="0.25">
      <c r="A30" s="71"/>
      <c r="B30" s="150"/>
      <c r="C30" s="83" t="s">
        <v>17</v>
      </c>
      <c r="D30" s="90"/>
      <c r="E30" s="91"/>
      <c r="F30" s="92"/>
      <c r="G30" s="74"/>
    </row>
    <row r="31" spans="1:11" x14ac:dyDescent="0.25">
      <c r="A31" s="19"/>
      <c r="B31" s="38"/>
      <c r="C31" s="55" t="s">
        <v>12</v>
      </c>
      <c r="D31" s="79"/>
      <c r="E31" s="80"/>
      <c r="F31" s="93"/>
      <c r="G31" s="23"/>
    </row>
    <row r="32" spans="1:11" ht="13.5" customHeight="1" x14ac:dyDescent="0.25">
      <c r="A32" s="19"/>
      <c r="B32" s="142" t="s">
        <v>32</v>
      </c>
      <c r="C32" s="143" t="s">
        <v>45</v>
      </c>
      <c r="D32" s="40" t="s">
        <v>46</v>
      </c>
      <c r="E32" s="121">
        <v>2</v>
      </c>
      <c r="F32" s="144">
        <f>E32*G32</f>
        <v>3514.68</v>
      </c>
      <c r="G32" s="238">
        <v>1757.34</v>
      </c>
    </row>
    <row r="33" spans="1:7" x14ac:dyDescent="0.25">
      <c r="A33" s="19"/>
      <c r="B33" s="142" t="s">
        <v>30</v>
      </c>
      <c r="C33" s="120" t="s">
        <v>47</v>
      </c>
      <c r="D33" s="40" t="s">
        <v>15</v>
      </c>
      <c r="E33" s="121">
        <v>2</v>
      </c>
      <c r="F33" s="144">
        <f>E33*G33</f>
        <v>1027.2</v>
      </c>
      <c r="G33" s="238">
        <v>513.6</v>
      </c>
    </row>
    <row r="34" spans="1:7" ht="15.75" thickBot="1" x14ac:dyDescent="0.3">
      <c r="A34" s="24"/>
      <c r="B34" s="25"/>
      <c r="C34" s="89"/>
      <c r="D34" s="47"/>
      <c r="E34" s="70" t="s">
        <v>11</v>
      </c>
      <c r="F34" s="29">
        <f>SUM(F32:F33)</f>
        <v>4541.88</v>
      </c>
      <c r="G34" s="30"/>
    </row>
    <row r="35" spans="1:7" ht="15.75" thickBot="1" x14ac:dyDescent="0.3">
      <c r="A35" s="95"/>
      <c r="B35" s="96"/>
      <c r="C35" s="97"/>
      <c r="D35" s="96"/>
      <c r="E35" s="98" t="s">
        <v>19</v>
      </c>
      <c r="F35" s="99">
        <f>F34+F29+F27+F25+F20+F13+F8</f>
        <v>46727.409</v>
      </c>
      <c r="G35" s="100"/>
    </row>
    <row r="36" spans="1:7" x14ac:dyDescent="0.25">
      <c r="A36" s="1"/>
      <c r="B36" s="4"/>
      <c r="C36" s="3"/>
      <c r="D36" s="4"/>
      <c r="E36" s="101"/>
      <c r="F36" s="102"/>
      <c r="G36" s="103"/>
    </row>
    <row r="37" spans="1:7" x14ac:dyDescent="0.25">
      <c r="B37" s="105"/>
      <c r="C37" s="106" t="s">
        <v>20</v>
      </c>
      <c r="D37" s="107"/>
      <c r="E37" s="127" t="s">
        <v>21</v>
      </c>
      <c r="F37" s="109"/>
    </row>
    <row r="38" spans="1:7" x14ac:dyDescent="0.25">
      <c r="B38" s="105"/>
      <c r="C38" s="106"/>
      <c r="D38" s="107"/>
      <c r="E38" s="127"/>
      <c r="F38" s="109"/>
    </row>
  </sheetData>
  <mergeCells count="7">
    <mergeCell ref="B18:B19"/>
    <mergeCell ref="F18:F19"/>
    <mergeCell ref="A1:G1"/>
    <mergeCell ref="A2:G2"/>
    <mergeCell ref="A3:G3"/>
    <mergeCell ref="B15:B16"/>
    <mergeCell ref="F15:F16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6" workbookViewId="0">
      <selection activeCell="F40" sqref="F40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44.570312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10.5703125" style="110" customWidth="1"/>
  </cols>
  <sheetData>
    <row r="1" spans="1:7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7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7" ht="27" thickBot="1" x14ac:dyDescent="0.3">
      <c r="A3" s="265" t="s">
        <v>37</v>
      </c>
      <c r="B3" s="266"/>
      <c r="C3" s="266"/>
      <c r="D3" s="266"/>
      <c r="E3" s="266"/>
      <c r="F3" s="266"/>
      <c r="G3" s="267"/>
    </row>
    <row r="4" spans="1:7" ht="15.75" thickBot="1" x14ac:dyDescent="0.3">
      <c r="A4" s="1"/>
      <c r="B4" s="2"/>
      <c r="C4" s="3"/>
      <c r="D4" s="4"/>
      <c r="E4" s="4"/>
      <c r="F4" s="5"/>
      <c r="G4" s="6"/>
    </row>
    <row r="5" spans="1:7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141</v>
      </c>
    </row>
    <row r="6" spans="1:7" x14ac:dyDescent="0.25">
      <c r="A6" s="14"/>
      <c r="B6" s="15"/>
      <c r="C6" s="16" t="s">
        <v>10</v>
      </c>
      <c r="D6" s="11"/>
      <c r="E6" s="11"/>
      <c r="F6" s="17"/>
      <c r="G6" s="133"/>
    </row>
    <row r="7" spans="1:7" x14ac:dyDescent="0.25">
      <c r="A7" s="71"/>
      <c r="B7" s="190" t="s">
        <v>34</v>
      </c>
      <c r="C7" s="20" t="s">
        <v>50</v>
      </c>
      <c r="D7" s="21" t="s">
        <v>15</v>
      </c>
      <c r="E7" s="21">
        <v>2</v>
      </c>
      <c r="F7" s="156">
        <v>1273.44</v>
      </c>
      <c r="G7" s="192"/>
    </row>
    <row r="8" spans="1:7" ht="15.75" x14ac:dyDescent="0.25">
      <c r="A8" s="71"/>
      <c r="B8" s="297" t="s">
        <v>29</v>
      </c>
      <c r="C8" s="43" t="s">
        <v>63</v>
      </c>
      <c r="D8" s="171"/>
      <c r="E8" s="172"/>
      <c r="F8" s="294">
        <v>4183.1400000000003</v>
      </c>
      <c r="G8" s="192"/>
    </row>
    <row r="9" spans="1:7" ht="15.75" x14ac:dyDescent="0.25">
      <c r="A9" s="71"/>
      <c r="B9" s="298"/>
      <c r="C9" s="43" t="s">
        <v>124</v>
      </c>
      <c r="D9" s="171" t="s">
        <v>28</v>
      </c>
      <c r="E9" s="172" t="s">
        <v>125</v>
      </c>
      <c r="F9" s="295"/>
      <c r="G9" s="192"/>
    </row>
    <row r="10" spans="1:7" ht="15.75" x14ac:dyDescent="0.25">
      <c r="A10" s="71"/>
      <c r="B10" s="298"/>
      <c r="C10" s="43" t="s">
        <v>66</v>
      </c>
      <c r="D10" s="171" t="s">
        <v>76</v>
      </c>
      <c r="E10" s="172" t="s">
        <v>126</v>
      </c>
      <c r="F10" s="295"/>
      <c r="G10" s="192"/>
    </row>
    <row r="11" spans="1:7" ht="18.75" customHeight="1" x14ac:dyDescent="0.25">
      <c r="A11" s="71"/>
      <c r="B11" s="298"/>
      <c r="C11" s="43" t="s">
        <v>127</v>
      </c>
      <c r="D11" s="171" t="s">
        <v>64</v>
      </c>
      <c r="E11" s="172" t="s">
        <v>128</v>
      </c>
      <c r="F11" s="295"/>
      <c r="G11" s="192"/>
    </row>
    <row r="12" spans="1:7" ht="15.75" x14ac:dyDescent="0.25">
      <c r="A12" s="71"/>
      <c r="B12" s="299"/>
      <c r="C12" s="43" t="s">
        <v>137</v>
      </c>
      <c r="D12" s="171" t="s">
        <v>28</v>
      </c>
      <c r="E12" s="172" t="s">
        <v>121</v>
      </c>
      <c r="F12" s="296"/>
      <c r="G12" s="192"/>
    </row>
    <row r="13" spans="1:7" ht="22.5" customHeight="1" x14ac:dyDescent="0.25">
      <c r="A13" s="71"/>
      <c r="B13" s="190" t="s">
        <v>132</v>
      </c>
      <c r="C13" s="43" t="s">
        <v>133</v>
      </c>
      <c r="D13" s="171" t="s">
        <v>15</v>
      </c>
      <c r="E13" s="171">
        <v>1</v>
      </c>
      <c r="F13" s="193">
        <v>513.82000000000005</v>
      </c>
      <c r="G13" s="192"/>
    </row>
    <row r="14" spans="1:7" ht="15.75" thickBot="1" x14ac:dyDescent="0.3">
      <c r="A14" s="24"/>
      <c r="B14" s="25"/>
      <c r="C14" s="26"/>
      <c r="D14" s="27"/>
      <c r="E14" s="28" t="s">
        <v>11</v>
      </c>
      <c r="F14" s="29">
        <f>SUM(F7:F13)</f>
        <v>5970.4</v>
      </c>
      <c r="G14" s="30"/>
    </row>
    <row r="15" spans="1:7" x14ac:dyDescent="0.25">
      <c r="A15" s="31"/>
      <c r="B15" s="32"/>
      <c r="C15" s="33" t="s">
        <v>10</v>
      </c>
      <c r="D15" s="34"/>
      <c r="E15" s="35"/>
      <c r="F15" s="36"/>
      <c r="G15" s="37"/>
    </row>
    <row r="16" spans="1:7" x14ac:dyDescent="0.25">
      <c r="A16" s="19"/>
      <c r="B16" s="38"/>
      <c r="C16" s="39" t="s">
        <v>12</v>
      </c>
      <c r="D16" s="40"/>
      <c r="E16" s="41"/>
      <c r="F16" s="42"/>
      <c r="G16" s="23"/>
    </row>
    <row r="17" spans="1:11" ht="15.75" x14ac:dyDescent="0.25">
      <c r="A17" s="19"/>
      <c r="B17" s="194" t="s">
        <v>32</v>
      </c>
      <c r="C17" s="195" t="s">
        <v>86</v>
      </c>
      <c r="D17" s="196" t="s">
        <v>28</v>
      </c>
      <c r="E17" s="196">
        <v>315.39999999999998</v>
      </c>
      <c r="F17" s="197">
        <f>E17*1.8</f>
        <v>567.72</v>
      </c>
      <c r="G17" s="201">
        <v>1.8</v>
      </c>
      <c r="K17" s="45"/>
    </row>
    <row r="18" spans="1:11" ht="31.5" customHeight="1" x14ac:dyDescent="0.25">
      <c r="A18" s="19"/>
      <c r="B18" s="194" t="s">
        <v>30</v>
      </c>
      <c r="C18" s="200" t="s">
        <v>87</v>
      </c>
      <c r="D18" s="196" t="s">
        <v>28</v>
      </c>
      <c r="E18" s="196">
        <v>315.39999999999998</v>
      </c>
      <c r="F18" s="197">
        <f>E18*1.8</f>
        <v>567.72</v>
      </c>
      <c r="G18" s="201">
        <v>1.8</v>
      </c>
      <c r="K18" s="45"/>
    </row>
    <row r="19" spans="1:11" ht="15.75" thickBot="1" x14ac:dyDescent="0.3">
      <c r="A19" s="24"/>
      <c r="B19" s="25"/>
      <c r="C19" s="46"/>
      <c r="D19" s="47"/>
      <c r="E19" s="28" t="s">
        <v>11</v>
      </c>
      <c r="F19" s="29">
        <f>SUM(F17:F18)</f>
        <v>1135.44</v>
      </c>
      <c r="G19" s="30"/>
    </row>
    <row r="20" spans="1:11" x14ac:dyDescent="0.25">
      <c r="A20" s="48"/>
      <c r="B20" s="181"/>
      <c r="C20" s="49" t="s">
        <v>13</v>
      </c>
      <c r="D20" s="50"/>
      <c r="E20" s="50"/>
      <c r="F20" s="183"/>
      <c r="G20" s="52"/>
      <c r="K20" s="45"/>
    </row>
    <row r="21" spans="1:11" x14ac:dyDescent="0.25">
      <c r="A21" s="48"/>
      <c r="B21" s="54"/>
      <c r="C21" s="138"/>
      <c r="D21" s="68"/>
      <c r="E21" s="68"/>
      <c r="F21" s="140"/>
      <c r="G21" s="52"/>
      <c r="K21" s="45"/>
    </row>
    <row r="22" spans="1:11" ht="15.75" thickBot="1" x14ac:dyDescent="0.3">
      <c r="A22" s="59"/>
      <c r="B22" s="60"/>
      <c r="C22" s="61"/>
      <c r="D22" s="62"/>
      <c r="E22" s="28" t="s">
        <v>11</v>
      </c>
      <c r="F22" s="29">
        <v>0</v>
      </c>
      <c r="G22" s="63"/>
    </row>
    <row r="23" spans="1:11" x14ac:dyDescent="0.25">
      <c r="A23" s="48"/>
      <c r="B23" s="181"/>
      <c r="C23" s="49" t="s">
        <v>13</v>
      </c>
      <c r="D23" s="50"/>
      <c r="E23" s="50"/>
      <c r="F23" s="186"/>
      <c r="G23" s="65"/>
    </row>
    <row r="24" spans="1:11" x14ac:dyDescent="0.25">
      <c r="A24" s="48"/>
      <c r="B24" s="54"/>
      <c r="C24" s="55" t="s">
        <v>12</v>
      </c>
      <c r="D24" s="56"/>
      <c r="E24" s="56"/>
      <c r="F24" s="182"/>
      <c r="G24" s="65"/>
    </row>
    <row r="25" spans="1:11" ht="25.5" x14ac:dyDescent="0.25">
      <c r="A25" s="48"/>
      <c r="B25" s="117" t="s">
        <v>32</v>
      </c>
      <c r="C25" s="147" t="s">
        <v>48</v>
      </c>
      <c r="D25" s="128" t="s">
        <v>28</v>
      </c>
      <c r="E25" s="196">
        <v>315.39999999999998</v>
      </c>
      <c r="F25" s="157">
        <f>E25*G25</f>
        <v>170.316</v>
      </c>
      <c r="G25" s="211">
        <v>0.54</v>
      </c>
    </row>
    <row r="26" spans="1:11" ht="51" x14ac:dyDescent="0.25">
      <c r="A26" s="48"/>
      <c r="B26" s="117" t="s">
        <v>30</v>
      </c>
      <c r="C26" s="148" t="s">
        <v>49</v>
      </c>
      <c r="D26" s="128" t="s">
        <v>28</v>
      </c>
      <c r="E26" s="196">
        <v>315.39999999999998</v>
      </c>
      <c r="F26" s="157">
        <f>E26*G26</f>
        <v>7503.3659999999991</v>
      </c>
      <c r="G26" s="211">
        <v>23.79</v>
      </c>
    </row>
    <row r="27" spans="1:11" ht="15.75" thickBot="1" x14ac:dyDescent="0.3">
      <c r="A27" s="24"/>
      <c r="B27" s="25"/>
      <c r="C27" s="69"/>
      <c r="D27" s="47"/>
      <c r="E27" s="70" t="s">
        <v>11</v>
      </c>
      <c r="F27" s="29">
        <f>SUM(F25:F26)</f>
        <v>7673.6819999999989</v>
      </c>
      <c r="G27" s="30"/>
    </row>
    <row r="28" spans="1:11" x14ac:dyDescent="0.25">
      <c r="A28" s="71"/>
      <c r="B28" s="150"/>
      <c r="C28" s="72" t="s">
        <v>16</v>
      </c>
      <c r="D28" s="90"/>
      <c r="E28" s="90"/>
      <c r="F28" s="188"/>
      <c r="G28" s="74"/>
    </row>
    <row r="29" spans="1:11" x14ac:dyDescent="0.25">
      <c r="A29" s="86"/>
      <c r="B29" s="150"/>
      <c r="C29" s="72"/>
      <c r="D29" s="90"/>
      <c r="E29" s="90"/>
      <c r="F29" s="188"/>
      <c r="G29" s="74"/>
    </row>
    <row r="30" spans="1:11" ht="15.75" thickBot="1" x14ac:dyDescent="0.3">
      <c r="A30" s="75"/>
      <c r="B30" s="149"/>
      <c r="C30" s="78"/>
      <c r="D30" s="79"/>
      <c r="E30" s="80" t="s">
        <v>11</v>
      </c>
      <c r="F30" s="81">
        <v>0</v>
      </c>
      <c r="G30" s="30"/>
    </row>
    <row r="31" spans="1:11" x14ac:dyDescent="0.25">
      <c r="A31" s="14"/>
      <c r="B31" s="82"/>
      <c r="C31" s="83" t="s">
        <v>17</v>
      </c>
      <c r="D31" s="84"/>
      <c r="E31" s="84"/>
      <c r="F31" s="85"/>
      <c r="G31" s="74"/>
    </row>
    <row r="32" spans="1:11" x14ac:dyDescent="0.25">
      <c r="A32" s="19"/>
      <c r="B32" s="38"/>
      <c r="C32" s="138"/>
      <c r="D32" s="40"/>
      <c r="E32" s="40"/>
      <c r="F32" s="94"/>
      <c r="G32" s="74"/>
    </row>
    <row r="33" spans="1:7" ht="15.75" thickBot="1" x14ac:dyDescent="0.3">
      <c r="A33" s="24"/>
      <c r="B33" s="25"/>
      <c r="C33" s="89"/>
      <c r="D33" s="47"/>
      <c r="E33" s="70" t="s">
        <v>11</v>
      </c>
      <c r="F33" s="29">
        <v>0</v>
      </c>
      <c r="G33" s="30"/>
    </row>
    <row r="34" spans="1:7" x14ac:dyDescent="0.25">
      <c r="A34" s="71"/>
      <c r="B34" s="150"/>
      <c r="C34" s="83" t="s">
        <v>17</v>
      </c>
      <c r="D34" s="90"/>
      <c r="E34" s="91"/>
      <c r="F34" s="92"/>
      <c r="G34" s="74"/>
    </row>
    <row r="35" spans="1:7" x14ac:dyDescent="0.25">
      <c r="A35" s="19"/>
      <c r="B35" s="38"/>
      <c r="C35" s="55" t="s">
        <v>12</v>
      </c>
      <c r="D35" s="79"/>
      <c r="E35" s="80"/>
      <c r="F35" s="93"/>
      <c r="G35" s="23"/>
    </row>
    <row r="36" spans="1:7" x14ac:dyDescent="0.25">
      <c r="A36" s="19"/>
      <c r="B36" s="142" t="s">
        <v>32</v>
      </c>
      <c r="C36" s="143" t="s">
        <v>45</v>
      </c>
      <c r="D36" s="40" t="s">
        <v>46</v>
      </c>
      <c r="E36" s="121">
        <v>2</v>
      </c>
      <c r="F36" s="144">
        <f>E36*G36</f>
        <v>3514.68</v>
      </c>
      <c r="G36" s="238">
        <v>1757.34</v>
      </c>
    </row>
    <row r="37" spans="1:7" x14ac:dyDescent="0.25">
      <c r="A37" s="19"/>
      <c r="B37" s="142" t="s">
        <v>30</v>
      </c>
      <c r="C37" s="120" t="s">
        <v>47</v>
      </c>
      <c r="D37" s="40" t="s">
        <v>15</v>
      </c>
      <c r="E37" s="121">
        <v>2</v>
      </c>
      <c r="F37" s="144">
        <f>E37*G37</f>
        <v>1027.2</v>
      </c>
      <c r="G37" s="238">
        <v>513.6</v>
      </c>
    </row>
    <row r="38" spans="1:7" ht="15.75" thickBot="1" x14ac:dyDescent="0.3">
      <c r="A38" s="24"/>
      <c r="B38" s="25"/>
      <c r="C38" s="89"/>
      <c r="D38" s="47"/>
      <c r="E38" s="70" t="s">
        <v>11</v>
      </c>
      <c r="F38" s="29">
        <f>SUM(F36:F37)</f>
        <v>4541.88</v>
      </c>
      <c r="G38" s="30"/>
    </row>
    <row r="39" spans="1:7" ht="15.75" thickBot="1" x14ac:dyDescent="0.3">
      <c r="A39" s="95"/>
      <c r="B39" s="96"/>
      <c r="C39" s="97"/>
      <c r="D39" s="96"/>
      <c r="E39" s="98" t="s">
        <v>19</v>
      </c>
      <c r="F39" s="99">
        <f>F38+F33+F30+F27+F22+F19+F14</f>
        <v>19321.401999999998</v>
      </c>
      <c r="G39" s="100"/>
    </row>
    <row r="40" spans="1:7" x14ac:dyDescent="0.25">
      <c r="A40" s="1"/>
      <c r="B40" s="4"/>
      <c r="C40" s="3"/>
      <c r="D40" s="4"/>
      <c r="E40" s="101"/>
      <c r="F40" s="102"/>
      <c r="G40" s="103"/>
    </row>
    <row r="41" spans="1:7" x14ac:dyDescent="0.25">
      <c r="B41" s="105"/>
      <c r="C41" s="106" t="s">
        <v>20</v>
      </c>
      <c r="D41" s="107"/>
      <c r="E41" s="127" t="s">
        <v>21</v>
      </c>
      <c r="F41" s="109"/>
    </row>
    <row r="42" spans="1:7" x14ac:dyDescent="0.25">
      <c r="B42" s="105"/>
      <c r="C42" s="106"/>
      <c r="D42" s="107"/>
      <c r="E42" s="127"/>
      <c r="F42" s="109"/>
    </row>
  </sheetData>
  <mergeCells count="5">
    <mergeCell ref="A1:G1"/>
    <mergeCell ref="A2:G2"/>
    <mergeCell ref="A3:G3"/>
    <mergeCell ref="F8:F12"/>
    <mergeCell ref="B8:B12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9" workbookViewId="0">
      <selection activeCell="F36" sqref="F36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39.570312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12.85546875" style="110" customWidth="1"/>
  </cols>
  <sheetData>
    <row r="1" spans="1:11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11" ht="27" thickBot="1" x14ac:dyDescent="0.3">
      <c r="A3" s="265" t="s">
        <v>38</v>
      </c>
      <c r="B3" s="266"/>
      <c r="C3" s="266"/>
      <c r="D3" s="266"/>
      <c r="E3" s="266"/>
      <c r="F3" s="266"/>
      <c r="G3" s="267"/>
    </row>
    <row r="4" spans="1:11" ht="15.75" thickBot="1" x14ac:dyDescent="0.3">
      <c r="A4" s="1"/>
      <c r="B4" s="2"/>
      <c r="C4" s="3"/>
      <c r="D4" s="4"/>
      <c r="E4" s="4"/>
      <c r="F4" s="5"/>
      <c r="G4" s="6"/>
    </row>
    <row r="5" spans="1:11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9</v>
      </c>
    </row>
    <row r="6" spans="1:11" x14ac:dyDescent="0.25">
      <c r="A6" s="14"/>
      <c r="B6" s="15"/>
      <c r="C6" s="16" t="s">
        <v>10</v>
      </c>
      <c r="D6" s="11"/>
      <c r="E6" s="11"/>
      <c r="F6" s="17"/>
      <c r="G6" s="133"/>
    </row>
    <row r="7" spans="1:11" x14ac:dyDescent="0.25">
      <c r="A7" s="71"/>
      <c r="B7" s="187" t="s">
        <v>34</v>
      </c>
      <c r="C7" s="154" t="s">
        <v>50</v>
      </c>
      <c r="D7" s="21" t="s">
        <v>55</v>
      </c>
      <c r="E7" s="21">
        <v>2</v>
      </c>
      <c r="F7" s="156">
        <v>1273.44</v>
      </c>
      <c r="G7" s="192"/>
    </row>
    <row r="8" spans="1:11" ht="26.25" customHeight="1" x14ac:dyDescent="0.25">
      <c r="A8" s="71"/>
      <c r="B8" s="187" t="s">
        <v>132</v>
      </c>
      <c r="C8" s="43" t="s">
        <v>133</v>
      </c>
      <c r="D8" s="169" t="s">
        <v>15</v>
      </c>
      <c r="E8" s="169">
        <v>1</v>
      </c>
      <c r="F8" s="193">
        <v>513.82000000000005</v>
      </c>
      <c r="G8" s="192"/>
    </row>
    <row r="9" spans="1:11" ht="15.75" thickBot="1" x14ac:dyDescent="0.3">
      <c r="A9" s="24"/>
      <c r="B9" s="25"/>
      <c r="C9" s="26"/>
      <c r="D9" s="27"/>
      <c r="E9" s="28" t="s">
        <v>11</v>
      </c>
      <c r="F9" s="29">
        <f>SUM(F7:F8)</f>
        <v>1787.2600000000002</v>
      </c>
      <c r="G9" s="30"/>
    </row>
    <row r="10" spans="1:11" x14ac:dyDescent="0.25">
      <c r="A10" s="31"/>
      <c r="B10" s="32"/>
      <c r="C10" s="33" t="s">
        <v>10</v>
      </c>
      <c r="D10" s="34"/>
      <c r="E10" s="35"/>
      <c r="F10" s="36"/>
      <c r="G10" s="37"/>
    </row>
    <row r="11" spans="1:11" x14ac:dyDescent="0.25">
      <c r="A11" s="19"/>
      <c r="B11" s="38"/>
      <c r="C11" s="39" t="s">
        <v>12</v>
      </c>
      <c r="D11" s="40"/>
      <c r="E11" s="41"/>
      <c r="F11" s="42"/>
      <c r="G11" s="23"/>
    </row>
    <row r="12" spans="1:11" s="198" customFormat="1" ht="25.5" x14ac:dyDescent="0.25">
      <c r="A12" s="53"/>
      <c r="B12" s="194" t="s">
        <v>32</v>
      </c>
      <c r="C12" s="195" t="s">
        <v>86</v>
      </c>
      <c r="D12" s="196" t="s">
        <v>28</v>
      </c>
      <c r="E12" s="196">
        <v>313.39999999999998</v>
      </c>
      <c r="F12" s="197">
        <f>E12*1.8</f>
        <v>564.12</v>
      </c>
      <c r="G12" s="201">
        <v>1.8</v>
      </c>
      <c r="K12" s="199"/>
    </row>
    <row r="13" spans="1:11" s="198" customFormat="1" ht="25.5" x14ac:dyDescent="0.25">
      <c r="A13" s="53"/>
      <c r="B13" s="194" t="s">
        <v>30</v>
      </c>
      <c r="C13" s="200" t="s">
        <v>87</v>
      </c>
      <c r="D13" s="196" t="s">
        <v>28</v>
      </c>
      <c r="E13" s="196">
        <v>313.39999999999998</v>
      </c>
      <c r="F13" s="197">
        <f>E13*1.8</f>
        <v>564.12</v>
      </c>
      <c r="G13" s="201">
        <v>1.8</v>
      </c>
      <c r="K13" s="199"/>
    </row>
    <row r="14" spans="1:11" ht="15.75" thickBot="1" x14ac:dyDescent="0.3">
      <c r="A14" s="24"/>
      <c r="B14" s="25"/>
      <c r="C14" s="46"/>
      <c r="D14" s="47"/>
      <c r="E14" s="28" t="s">
        <v>11</v>
      </c>
      <c r="F14" s="29">
        <f>SUM(F12:F13)</f>
        <v>1128.24</v>
      </c>
      <c r="G14" s="30"/>
    </row>
    <row r="15" spans="1:11" x14ac:dyDescent="0.25">
      <c r="A15" s="48"/>
      <c r="B15" s="181"/>
      <c r="C15" s="49" t="s">
        <v>13</v>
      </c>
      <c r="D15" s="50"/>
      <c r="E15" s="50"/>
      <c r="F15" s="183"/>
      <c r="G15" s="52"/>
      <c r="J15" s="45">
        <f>F18+F23</f>
        <v>18810.171999999999</v>
      </c>
      <c r="K15" s="45"/>
    </row>
    <row r="16" spans="1:11" ht="25.5" x14ac:dyDescent="0.25">
      <c r="A16" s="48"/>
      <c r="B16" s="259" t="s">
        <v>23</v>
      </c>
      <c r="C16" s="120" t="s">
        <v>74</v>
      </c>
      <c r="D16" s="68" t="s">
        <v>95</v>
      </c>
      <c r="E16" s="68">
        <v>15</v>
      </c>
      <c r="F16" s="261">
        <v>11185.15</v>
      </c>
      <c r="G16" s="52"/>
      <c r="K16" s="45"/>
    </row>
    <row r="17" spans="1:11" ht="25.5" x14ac:dyDescent="0.25">
      <c r="A17" s="48"/>
      <c r="B17" s="269"/>
      <c r="C17" s="120" t="s">
        <v>94</v>
      </c>
      <c r="D17" s="68" t="s">
        <v>96</v>
      </c>
      <c r="E17" s="68">
        <v>0.15</v>
      </c>
      <c r="F17" s="262"/>
      <c r="G17" s="52"/>
      <c r="K17" s="45"/>
    </row>
    <row r="18" spans="1:11" ht="15.75" thickBot="1" x14ac:dyDescent="0.3">
      <c r="A18" s="59"/>
      <c r="B18" s="60"/>
      <c r="C18" s="61"/>
      <c r="D18" s="62"/>
      <c r="E18" s="28" t="s">
        <v>11</v>
      </c>
      <c r="F18" s="29">
        <f>F16</f>
        <v>11185.15</v>
      </c>
      <c r="G18" s="63"/>
    </row>
    <row r="19" spans="1:11" x14ac:dyDescent="0.25">
      <c r="A19" s="48"/>
      <c r="B19" s="181"/>
      <c r="C19" s="49" t="s">
        <v>13</v>
      </c>
      <c r="D19" s="50"/>
      <c r="E19" s="50"/>
      <c r="F19" s="186"/>
      <c r="G19" s="65"/>
    </row>
    <row r="20" spans="1:11" x14ac:dyDescent="0.25">
      <c r="A20" s="48"/>
      <c r="B20" s="54"/>
      <c r="C20" s="55" t="s">
        <v>12</v>
      </c>
      <c r="D20" s="56"/>
      <c r="E20" s="56"/>
      <c r="F20" s="182"/>
      <c r="G20" s="65"/>
    </row>
    <row r="21" spans="1:11" ht="38.25" x14ac:dyDescent="0.25">
      <c r="A21" s="48"/>
      <c r="B21" s="117" t="s">
        <v>32</v>
      </c>
      <c r="C21" s="147" t="s">
        <v>48</v>
      </c>
      <c r="D21" s="128" t="s">
        <v>28</v>
      </c>
      <c r="E21" s="196">
        <v>313.39999999999998</v>
      </c>
      <c r="F21" s="157">
        <f>E21*G21</f>
        <v>169.23599999999999</v>
      </c>
      <c r="G21" s="118">
        <v>0.54</v>
      </c>
    </row>
    <row r="22" spans="1:11" ht="63.75" x14ac:dyDescent="0.25">
      <c r="A22" s="48"/>
      <c r="B22" s="117" t="s">
        <v>30</v>
      </c>
      <c r="C22" s="148" t="s">
        <v>49</v>
      </c>
      <c r="D22" s="128" t="s">
        <v>28</v>
      </c>
      <c r="E22" s="196">
        <v>313.39999999999998</v>
      </c>
      <c r="F22" s="157">
        <f>E22*G22</f>
        <v>7455.7859999999991</v>
      </c>
      <c r="G22" s="118">
        <v>23.79</v>
      </c>
    </row>
    <row r="23" spans="1:11" ht="15.75" thickBot="1" x14ac:dyDescent="0.3">
      <c r="A23" s="24"/>
      <c r="B23" s="25"/>
      <c r="C23" s="69"/>
      <c r="D23" s="47"/>
      <c r="E23" s="70" t="s">
        <v>11</v>
      </c>
      <c r="F23" s="29">
        <f>SUM(F21:F22)</f>
        <v>7625.021999999999</v>
      </c>
      <c r="G23" s="30"/>
    </row>
    <row r="24" spans="1:11" x14ac:dyDescent="0.25">
      <c r="A24" s="71"/>
      <c r="B24" s="150"/>
      <c r="C24" s="72" t="s">
        <v>16</v>
      </c>
      <c r="D24" s="90"/>
      <c r="E24" s="90"/>
      <c r="F24" s="188"/>
      <c r="G24" s="74"/>
    </row>
    <row r="25" spans="1:11" x14ac:dyDescent="0.25">
      <c r="A25" s="86"/>
      <c r="B25" s="150"/>
      <c r="C25" s="72"/>
      <c r="D25" s="90"/>
      <c r="E25" s="90"/>
      <c r="F25" s="188"/>
      <c r="G25" s="74"/>
    </row>
    <row r="26" spans="1:11" ht="15.75" thickBot="1" x14ac:dyDescent="0.3">
      <c r="A26" s="75"/>
      <c r="B26" s="149"/>
      <c r="C26" s="78"/>
      <c r="D26" s="79"/>
      <c r="E26" s="80" t="s">
        <v>11</v>
      </c>
      <c r="F26" s="81">
        <v>0</v>
      </c>
      <c r="G26" s="30"/>
    </row>
    <row r="27" spans="1:11" x14ac:dyDescent="0.25">
      <c r="A27" s="14"/>
      <c r="B27" s="82"/>
      <c r="C27" s="83" t="s">
        <v>17</v>
      </c>
      <c r="D27" s="84"/>
      <c r="E27" s="84"/>
      <c r="F27" s="85"/>
      <c r="G27" s="74"/>
    </row>
    <row r="28" spans="1:11" x14ac:dyDescent="0.25">
      <c r="A28" s="19"/>
      <c r="B28" s="38"/>
      <c r="C28" s="138"/>
      <c r="D28" s="40"/>
      <c r="E28" s="40"/>
      <c r="F28" s="94"/>
      <c r="G28" s="74"/>
    </row>
    <row r="29" spans="1:11" ht="15.75" thickBot="1" x14ac:dyDescent="0.3">
      <c r="A29" s="24"/>
      <c r="B29" s="25"/>
      <c r="C29" s="89"/>
      <c r="D29" s="47"/>
      <c r="E29" s="70" t="s">
        <v>11</v>
      </c>
      <c r="F29" s="29">
        <v>0</v>
      </c>
      <c r="G29" s="30"/>
    </row>
    <row r="30" spans="1:11" x14ac:dyDescent="0.25">
      <c r="A30" s="71"/>
      <c r="B30" s="150"/>
      <c r="C30" s="83" t="s">
        <v>17</v>
      </c>
      <c r="D30" s="90"/>
      <c r="E30" s="91"/>
      <c r="F30" s="92"/>
      <c r="G30" s="74"/>
    </row>
    <row r="31" spans="1:11" x14ac:dyDescent="0.25">
      <c r="A31" s="19"/>
      <c r="B31" s="38"/>
      <c r="C31" s="55" t="s">
        <v>12</v>
      </c>
      <c r="D31" s="79"/>
      <c r="E31" s="80"/>
      <c r="F31" s="93"/>
      <c r="G31" s="23"/>
    </row>
    <row r="32" spans="1:11" x14ac:dyDescent="0.25">
      <c r="A32" s="19"/>
      <c r="B32" s="142" t="s">
        <v>32</v>
      </c>
      <c r="C32" s="143" t="s">
        <v>45</v>
      </c>
      <c r="D32" s="40" t="s">
        <v>46</v>
      </c>
      <c r="E32" s="121">
        <v>2</v>
      </c>
      <c r="F32" s="144">
        <f>E32*G32</f>
        <v>3514.68</v>
      </c>
      <c r="G32" s="145">
        <v>1757.34</v>
      </c>
    </row>
    <row r="33" spans="1:7" x14ac:dyDescent="0.25">
      <c r="A33" s="19"/>
      <c r="B33" s="142" t="s">
        <v>30</v>
      </c>
      <c r="C33" s="120" t="s">
        <v>47</v>
      </c>
      <c r="D33" s="40" t="s">
        <v>15</v>
      </c>
      <c r="E33" s="121">
        <v>2</v>
      </c>
      <c r="F33" s="144">
        <f>E33*G33</f>
        <v>1027.2</v>
      </c>
      <c r="G33" s="145">
        <v>513.6</v>
      </c>
    </row>
    <row r="34" spans="1:7" ht="15.75" thickBot="1" x14ac:dyDescent="0.3">
      <c r="A34" s="24"/>
      <c r="B34" s="25"/>
      <c r="C34" s="89"/>
      <c r="D34" s="47"/>
      <c r="E34" s="70" t="s">
        <v>11</v>
      </c>
      <c r="F34" s="29">
        <f>SUM(F32:F33)</f>
        <v>4541.88</v>
      </c>
      <c r="G34" s="30"/>
    </row>
    <row r="35" spans="1:7" ht="15.75" thickBot="1" x14ac:dyDescent="0.3">
      <c r="A35" s="95"/>
      <c r="B35" s="96"/>
      <c r="C35" s="97"/>
      <c r="D35" s="96"/>
      <c r="E35" s="98" t="s">
        <v>19</v>
      </c>
      <c r="F35" s="99">
        <f>F34+F29+F26+F23+F18+F14+F9</f>
        <v>26267.551999999996</v>
      </c>
      <c r="G35" s="100"/>
    </row>
    <row r="36" spans="1:7" x14ac:dyDescent="0.25">
      <c r="A36" s="1"/>
      <c r="B36" s="4"/>
      <c r="C36" s="3"/>
      <c r="D36" s="4"/>
      <c r="E36" s="101"/>
      <c r="F36" s="102"/>
      <c r="G36" s="103"/>
    </row>
    <row r="37" spans="1:7" x14ac:dyDescent="0.25">
      <c r="B37" s="105"/>
      <c r="C37" s="106" t="s">
        <v>20</v>
      </c>
      <c r="D37" s="107"/>
      <c r="E37" s="127" t="s">
        <v>21</v>
      </c>
      <c r="F37" s="109"/>
    </row>
    <row r="38" spans="1:7" x14ac:dyDescent="0.25">
      <c r="B38" s="105"/>
      <c r="C38" s="106"/>
      <c r="D38" s="107"/>
      <c r="E38" s="127"/>
      <c r="F38" s="109"/>
    </row>
  </sheetData>
  <mergeCells count="5">
    <mergeCell ref="A1:G1"/>
    <mergeCell ref="A2:G2"/>
    <mergeCell ref="A3:G3"/>
    <mergeCell ref="B16:B17"/>
    <mergeCell ref="F16:F17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22" workbookViewId="0">
      <selection activeCell="F40" sqref="F40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43" style="135" customWidth="1"/>
    <col min="4" max="4" width="7.85546875" style="136" customWidth="1"/>
    <col min="5" max="5" width="10" style="136" customWidth="1"/>
    <col min="6" max="6" width="11.42578125" style="137" customWidth="1"/>
    <col min="7" max="7" width="10" style="110" customWidth="1"/>
  </cols>
  <sheetData>
    <row r="1" spans="1:11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11" ht="27" thickBot="1" x14ac:dyDescent="0.3">
      <c r="A3" s="265" t="s">
        <v>39</v>
      </c>
      <c r="B3" s="266"/>
      <c r="C3" s="266"/>
      <c r="D3" s="266"/>
      <c r="E3" s="266"/>
      <c r="F3" s="266"/>
      <c r="G3" s="267"/>
    </row>
    <row r="4" spans="1:11" ht="15.75" thickBot="1" x14ac:dyDescent="0.3">
      <c r="A4" s="1"/>
      <c r="B4" s="2"/>
      <c r="C4" s="3"/>
      <c r="D4" s="4"/>
      <c r="E4" s="4"/>
      <c r="F4" s="5"/>
      <c r="G4" s="6"/>
    </row>
    <row r="5" spans="1:11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141</v>
      </c>
    </row>
    <row r="6" spans="1:11" x14ac:dyDescent="0.25">
      <c r="A6" s="14"/>
      <c r="B6" s="15"/>
      <c r="C6" s="16" t="s">
        <v>10</v>
      </c>
      <c r="D6" s="11"/>
      <c r="E6" s="11"/>
      <c r="F6" s="17"/>
      <c r="G6" s="133"/>
    </row>
    <row r="7" spans="1:11" x14ac:dyDescent="0.25">
      <c r="A7" s="71"/>
      <c r="B7" s="187" t="s">
        <v>34</v>
      </c>
      <c r="C7" s="20" t="s">
        <v>50</v>
      </c>
      <c r="D7" s="21" t="s">
        <v>55</v>
      </c>
      <c r="E7" s="21">
        <v>2</v>
      </c>
      <c r="F7" s="156">
        <v>1273.44</v>
      </c>
      <c r="G7" s="192"/>
    </row>
    <row r="8" spans="1:11" ht="15.75" x14ac:dyDescent="0.25">
      <c r="A8" s="71"/>
      <c r="B8" s="285" t="s">
        <v>30</v>
      </c>
      <c r="C8" s="43" t="s">
        <v>61</v>
      </c>
      <c r="D8" s="171" t="s">
        <v>28</v>
      </c>
      <c r="E8" s="172" t="s">
        <v>116</v>
      </c>
      <c r="F8" s="302">
        <v>5819.23</v>
      </c>
      <c r="G8" s="192"/>
    </row>
    <row r="9" spans="1:11" ht="15.75" x14ac:dyDescent="0.25">
      <c r="A9" s="71"/>
      <c r="B9" s="287"/>
      <c r="C9" s="173" t="s">
        <v>62</v>
      </c>
      <c r="D9" s="171" t="s">
        <v>28</v>
      </c>
      <c r="E9" s="172" t="s">
        <v>117</v>
      </c>
      <c r="F9" s="303"/>
      <c r="G9" s="192"/>
    </row>
    <row r="10" spans="1:11" ht="21.75" customHeight="1" x14ac:dyDescent="0.25">
      <c r="A10" s="71"/>
      <c r="B10" s="285" t="s">
        <v>132</v>
      </c>
      <c r="C10" s="178" t="s">
        <v>134</v>
      </c>
      <c r="D10" s="171" t="s">
        <v>15</v>
      </c>
      <c r="E10" s="171">
        <v>2</v>
      </c>
      <c r="F10" s="294">
        <v>2143.2800000000002</v>
      </c>
      <c r="G10" s="192"/>
    </row>
    <row r="11" spans="1:11" ht="19.5" customHeight="1" x14ac:dyDescent="0.25">
      <c r="A11" s="71"/>
      <c r="B11" s="287"/>
      <c r="C11" s="43" t="s">
        <v>133</v>
      </c>
      <c r="D11" s="171" t="s">
        <v>15</v>
      </c>
      <c r="E11" s="171">
        <v>1</v>
      </c>
      <c r="F11" s="296"/>
      <c r="G11" s="192"/>
    </row>
    <row r="12" spans="1:11" ht="15.75" thickBot="1" x14ac:dyDescent="0.3">
      <c r="A12" s="24"/>
      <c r="B12" s="25"/>
      <c r="C12" s="26"/>
      <c r="D12" s="27"/>
      <c r="E12" s="28" t="s">
        <v>11</v>
      </c>
      <c r="F12" s="29">
        <f>SUM(F7:F11)</f>
        <v>9235.9500000000007</v>
      </c>
      <c r="G12" s="30"/>
    </row>
    <row r="13" spans="1:11" x14ac:dyDescent="0.25">
      <c r="A13" s="31"/>
      <c r="B13" s="32"/>
      <c r="C13" s="33" t="s">
        <v>10</v>
      </c>
      <c r="D13" s="34"/>
      <c r="E13" s="35"/>
      <c r="F13" s="36"/>
      <c r="G13" s="37"/>
    </row>
    <row r="14" spans="1:11" x14ac:dyDescent="0.25">
      <c r="A14" s="19"/>
      <c r="B14" s="38"/>
      <c r="C14" s="39" t="s">
        <v>12</v>
      </c>
      <c r="D14" s="40"/>
      <c r="E14" s="41"/>
      <c r="F14" s="42"/>
      <c r="G14" s="23"/>
    </row>
    <row r="15" spans="1:11" s="198" customFormat="1" ht="15.75" x14ac:dyDescent="0.25">
      <c r="A15" s="53"/>
      <c r="B15" s="194" t="s">
        <v>32</v>
      </c>
      <c r="C15" s="195" t="s">
        <v>86</v>
      </c>
      <c r="D15" s="196" t="s">
        <v>28</v>
      </c>
      <c r="E15" s="196">
        <v>312.8</v>
      </c>
      <c r="F15" s="197">
        <f>E15*1.8</f>
        <v>563.04000000000008</v>
      </c>
      <c r="G15" s="201">
        <v>1.8</v>
      </c>
      <c r="K15" s="199"/>
    </row>
    <row r="16" spans="1:11" s="198" customFormat="1" ht="25.5" x14ac:dyDescent="0.25">
      <c r="A16" s="53"/>
      <c r="B16" s="194" t="s">
        <v>30</v>
      </c>
      <c r="C16" s="200" t="s">
        <v>87</v>
      </c>
      <c r="D16" s="196" t="s">
        <v>28</v>
      </c>
      <c r="E16" s="196">
        <v>312.8</v>
      </c>
      <c r="F16" s="197">
        <f>E16*1.8</f>
        <v>563.04000000000008</v>
      </c>
      <c r="G16" s="201">
        <v>1.8</v>
      </c>
      <c r="K16" s="199"/>
    </row>
    <row r="17" spans="1:11" ht="15.75" thickBot="1" x14ac:dyDescent="0.3">
      <c r="A17" s="24"/>
      <c r="B17" s="25"/>
      <c r="C17" s="46"/>
      <c r="D17" s="47"/>
      <c r="E17" s="28" t="s">
        <v>11</v>
      </c>
      <c r="F17" s="29">
        <f>SUM(F15:F16)</f>
        <v>1126.0800000000002</v>
      </c>
      <c r="G17" s="30"/>
    </row>
    <row r="18" spans="1:11" x14ac:dyDescent="0.25">
      <c r="A18" s="48"/>
      <c r="B18" s="181"/>
      <c r="C18" s="49" t="s">
        <v>13</v>
      </c>
      <c r="D18" s="50"/>
      <c r="E18" s="50"/>
      <c r="F18" s="183"/>
      <c r="G18" s="52"/>
      <c r="K18" s="45"/>
    </row>
    <row r="19" spans="1:11" ht="25.5" x14ac:dyDescent="0.25">
      <c r="A19" s="48"/>
      <c r="B19" s="54" t="s">
        <v>23</v>
      </c>
      <c r="C19" s="120" t="s">
        <v>94</v>
      </c>
      <c r="D19" s="68" t="s">
        <v>96</v>
      </c>
      <c r="E19" s="68">
        <v>1</v>
      </c>
      <c r="F19" s="164">
        <v>7839.47</v>
      </c>
      <c r="G19" s="52"/>
      <c r="K19" s="45"/>
    </row>
    <row r="20" spans="1:11" ht="15.75" thickBot="1" x14ac:dyDescent="0.3">
      <c r="A20" s="59"/>
      <c r="B20" s="60"/>
      <c r="C20" s="61"/>
      <c r="D20" s="62"/>
      <c r="E20" s="28" t="s">
        <v>11</v>
      </c>
      <c r="F20" s="29">
        <f>F19</f>
        <v>7839.47</v>
      </c>
      <c r="G20" s="63"/>
      <c r="J20" s="45">
        <f>F20+F25</f>
        <v>15449.894</v>
      </c>
    </row>
    <row r="21" spans="1:11" x14ac:dyDescent="0.25">
      <c r="A21" s="48"/>
      <c r="B21" s="181"/>
      <c r="C21" s="49" t="s">
        <v>13</v>
      </c>
      <c r="D21" s="50"/>
      <c r="E21" s="50"/>
      <c r="F21" s="186"/>
      <c r="G21" s="65"/>
    </row>
    <row r="22" spans="1:11" x14ac:dyDescent="0.25">
      <c r="A22" s="48"/>
      <c r="B22" s="54"/>
      <c r="C22" s="55" t="s">
        <v>12</v>
      </c>
      <c r="D22" s="56"/>
      <c r="E22" s="56"/>
      <c r="F22" s="182"/>
      <c r="G22" s="65"/>
    </row>
    <row r="23" spans="1:11" ht="38.25" x14ac:dyDescent="0.25">
      <c r="A23" s="48"/>
      <c r="B23" s="117" t="s">
        <v>32</v>
      </c>
      <c r="C23" s="147" t="s">
        <v>48</v>
      </c>
      <c r="D23" s="128" t="s">
        <v>28</v>
      </c>
      <c r="E23" s="196">
        <v>312.8</v>
      </c>
      <c r="F23" s="157">
        <f>E23*G23</f>
        <v>168.91200000000001</v>
      </c>
      <c r="G23" s="211">
        <v>0.54</v>
      </c>
    </row>
    <row r="24" spans="1:11" ht="63.75" x14ac:dyDescent="0.25">
      <c r="A24" s="48"/>
      <c r="B24" s="117" t="s">
        <v>30</v>
      </c>
      <c r="C24" s="148" t="s">
        <v>49</v>
      </c>
      <c r="D24" s="128" t="s">
        <v>28</v>
      </c>
      <c r="E24" s="196">
        <v>312.8</v>
      </c>
      <c r="F24" s="157">
        <f>E24*G24</f>
        <v>7441.5119999999997</v>
      </c>
      <c r="G24" s="211">
        <v>23.79</v>
      </c>
    </row>
    <row r="25" spans="1:11" ht="15.75" thickBot="1" x14ac:dyDescent="0.3">
      <c r="A25" s="24"/>
      <c r="B25" s="25"/>
      <c r="C25" s="69"/>
      <c r="D25" s="47"/>
      <c r="E25" s="70" t="s">
        <v>11</v>
      </c>
      <c r="F25" s="29">
        <f>SUM(F23:F24)</f>
        <v>7610.424</v>
      </c>
      <c r="G25" s="30"/>
    </row>
    <row r="26" spans="1:11" x14ac:dyDescent="0.25">
      <c r="A26" s="71"/>
      <c r="B26" s="150"/>
      <c r="C26" s="72" t="s">
        <v>16</v>
      </c>
      <c r="D26" s="90"/>
      <c r="E26" s="90"/>
      <c r="F26" s="188"/>
      <c r="G26" s="74"/>
    </row>
    <row r="27" spans="1:11" x14ac:dyDescent="0.25">
      <c r="A27" s="86"/>
      <c r="B27" s="150"/>
      <c r="C27" s="72"/>
      <c r="D27" s="90"/>
      <c r="E27" s="90"/>
      <c r="F27" s="188"/>
      <c r="G27" s="74"/>
    </row>
    <row r="28" spans="1:11" ht="15.75" thickBot="1" x14ac:dyDescent="0.3">
      <c r="A28" s="75"/>
      <c r="B28" s="149"/>
      <c r="C28" s="78"/>
      <c r="D28" s="79"/>
      <c r="E28" s="80" t="s">
        <v>11</v>
      </c>
      <c r="F28" s="81">
        <v>0</v>
      </c>
      <c r="G28" s="30"/>
    </row>
    <row r="29" spans="1:11" x14ac:dyDescent="0.25">
      <c r="A29" s="14"/>
      <c r="B29" s="82"/>
      <c r="C29" s="83" t="s">
        <v>17</v>
      </c>
      <c r="D29" s="84"/>
      <c r="E29" s="84"/>
      <c r="F29" s="85"/>
      <c r="G29" s="74"/>
    </row>
    <row r="30" spans="1:11" x14ac:dyDescent="0.25">
      <c r="A30" s="71"/>
      <c r="B30" s="150" t="s">
        <v>25</v>
      </c>
      <c r="C30" s="228" t="s">
        <v>81</v>
      </c>
      <c r="D30" s="222" t="s">
        <v>15</v>
      </c>
      <c r="E30" s="222">
        <v>8</v>
      </c>
      <c r="F30" s="40">
        <v>1626.26</v>
      </c>
      <c r="G30" s="74"/>
    </row>
    <row r="31" spans="1:11" x14ac:dyDescent="0.25">
      <c r="A31" s="71"/>
      <c r="B31" s="283" t="s">
        <v>132</v>
      </c>
      <c r="C31" s="236" t="s">
        <v>150</v>
      </c>
      <c r="D31" s="237" t="s">
        <v>109</v>
      </c>
      <c r="E31" s="237">
        <v>1</v>
      </c>
      <c r="F31" s="300">
        <v>273.05</v>
      </c>
      <c r="G31" s="74"/>
    </row>
    <row r="32" spans="1:11" x14ac:dyDescent="0.25">
      <c r="A32" s="19"/>
      <c r="B32" s="284"/>
      <c r="C32" s="236" t="s">
        <v>151</v>
      </c>
      <c r="D32" s="237" t="s">
        <v>109</v>
      </c>
      <c r="E32" s="237">
        <v>1</v>
      </c>
      <c r="F32" s="301"/>
      <c r="G32" s="74"/>
    </row>
    <row r="33" spans="1:7" ht="15.75" thickBot="1" x14ac:dyDescent="0.3">
      <c r="A33" s="24"/>
      <c r="B33" s="25"/>
      <c r="C33" s="89"/>
      <c r="D33" s="47"/>
      <c r="E33" s="70" t="s">
        <v>11</v>
      </c>
      <c r="F33" s="29">
        <f>SUM(F30:F32)</f>
        <v>1899.31</v>
      </c>
      <c r="G33" s="30"/>
    </row>
    <row r="34" spans="1:7" x14ac:dyDescent="0.25">
      <c r="A34" s="71"/>
      <c r="B34" s="150"/>
      <c r="C34" s="83" t="s">
        <v>17</v>
      </c>
      <c r="D34" s="90"/>
      <c r="E34" s="91"/>
      <c r="F34" s="92"/>
      <c r="G34" s="74"/>
    </row>
    <row r="35" spans="1:7" x14ac:dyDescent="0.25">
      <c r="A35" s="19"/>
      <c r="B35" s="38"/>
      <c r="C35" s="55" t="s">
        <v>12</v>
      </c>
      <c r="D35" s="79"/>
      <c r="E35" s="80"/>
      <c r="F35" s="93"/>
      <c r="G35" s="23"/>
    </row>
    <row r="36" spans="1:7" x14ac:dyDescent="0.25">
      <c r="A36" s="19"/>
      <c r="B36" s="142" t="s">
        <v>32</v>
      </c>
      <c r="C36" s="143" t="s">
        <v>45</v>
      </c>
      <c r="D36" s="40" t="s">
        <v>46</v>
      </c>
      <c r="E36" s="121">
        <v>2</v>
      </c>
      <c r="F36" s="144">
        <f>E36*G36</f>
        <v>3514.68</v>
      </c>
      <c r="G36" s="238">
        <v>1757.34</v>
      </c>
    </row>
    <row r="37" spans="1:7" x14ac:dyDescent="0.25">
      <c r="A37" s="19"/>
      <c r="B37" s="142" t="s">
        <v>30</v>
      </c>
      <c r="C37" s="120" t="s">
        <v>47</v>
      </c>
      <c r="D37" s="40" t="s">
        <v>15</v>
      </c>
      <c r="E37" s="121">
        <v>2</v>
      </c>
      <c r="F37" s="144">
        <f>E37*G37</f>
        <v>1027.2</v>
      </c>
      <c r="G37" s="238">
        <v>513.6</v>
      </c>
    </row>
    <row r="38" spans="1:7" ht="15.75" thickBot="1" x14ac:dyDescent="0.3">
      <c r="A38" s="24"/>
      <c r="B38" s="25"/>
      <c r="C38" s="89"/>
      <c r="D38" s="47"/>
      <c r="E38" s="70" t="s">
        <v>11</v>
      </c>
      <c r="F38" s="29">
        <f>SUM(F36:F37)</f>
        <v>4541.88</v>
      </c>
      <c r="G38" s="30"/>
    </row>
    <row r="39" spans="1:7" ht="15.75" thickBot="1" x14ac:dyDescent="0.3">
      <c r="A39" s="95"/>
      <c r="B39" s="96"/>
      <c r="C39" s="97"/>
      <c r="D39" s="96"/>
      <c r="E39" s="98" t="s">
        <v>19</v>
      </c>
      <c r="F39" s="99">
        <f>F38+F33+F28+F25+F20+F17+F12</f>
        <v>32253.114000000005</v>
      </c>
      <c r="G39" s="100"/>
    </row>
    <row r="40" spans="1:7" x14ac:dyDescent="0.25">
      <c r="A40" s="1"/>
      <c r="B40" s="4"/>
      <c r="C40" s="3"/>
      <c r="D40" s="4"/>
      <c r="E40" s="101"/>
      <c r="F40" s="102"/>
      <c r="G40" s="103"/>
    </row>
    <row r="41" spans="1:7" x14ac:dyDescent="0.25">
      <c r="B41" s="105"/>
      <c r="C41" s="106" t="s">
        <v>20</v>
      </c>
      <c r="D41" s="107"/>
      <c r="E41" s="127" t="s">
        <v>21</v>
      </c>
      <c r="F41" s="109"/>
    </row>
    <row r="42" spans="1:7" x14ac:dyDescent="0.25">
      <c r="B42" s="105"/>
      <c r="C42" s="106"/>
      <c r="D42" s="107"/>
      <c r="E42" s="127"/>
      <c r="F42" s="109"/>
    </row>
    <row r="43" spans="1:7" x14ac:dyDescent="0.25">
      <c r="B43" s="105"/>
      <c r="C43" s="106"/>
      <c r="D43" s="107"/>
      <c r="E43" s="127"/>
      <c r="F43" s="109"/>
    </row>
  </sheetData>
  <mergeCells count="9">
    <mergeCell ref="F31:F32"/>
    <mergeCell ref="B31:B32"/>
    <mergeCell ref="F10:F11"/>
    <mergeCell ref="B10:B11"/>
    <mergeCell ref="A1:G1"/>
    <mergeCell ref="A2:G2"/>
    <mergeCell ref="A3:G3"/>
    <mergeCell ref="F8:F9"/>
    <mergeCell ref="B8:B9"/>
  </mergeCells>
  <pageMargins left="0.31496062992125984" right="0" top="0.74803149606299213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2" workbookViewId="0">
      <selection activeCell="K14" sqref="K14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39.14062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9.28515625" style="110" customWidth="1"/>
  </cols>
  <sheetData>
    <row r="1" spans="1:11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11" ht="27" thickBot="1" x14ac:dyDescent="0.3">
      <c r="A3" s="265" t="s">
        <v>40</v>
      </c>
      <c r="B3" s="266"/>
      <c r="C3" s="266"/>
      <c r="D3" s="266"/>
      <c r="E3" s="266"/>
      <c r="F3" s="266"/>
      <c r="G3" s="267"/>
    </row>
    <row r="4" spans="1:11" ht="15.75" thickBot="1" x14ac:dyDescent="0.3">
      <c r="A4" s="1"/>
      <c r="B4" s="2"/>
      <c r="C4" s="3"/>
      <c r="D4" s="4"/>
      <c r="E4" s="4"/>
      <c r="F4" s="5"/>
      <c r="G4" s="6"/>
    </row>
    <row r="5" spans="1:11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141</v>
      </c>
    </row>
    <row r="6" spans="1:11" x14ac:dyDescent="0.25">
      <c r="A6" s="14"/>
      <c r="B6" s="15"/>
      <c r="C6" s="16" t="s">
        <v>10</v>
      </c>
      <c r="D6" s="11"/>
      <c r="E6" s="11"/>
      <c r="F6" s="17"/>
      <c r="G6" s="133"/>
    </row>
    <row r="7" spans="1:11" s="198" customFormat="1" x14ac:dyDescent="0.25">
      <c r="A7" s="48"/>
      <c r="B7" s="258" t="s">
        <v>34</v>
      </c>
      <c r="C7" s="204" t="s">
        <v>56</v>
      </c>
      <c r="D7" s="202" t="s">
        <v>15</v>
      </c>
      <c r="E7" s="202">
        <v>2</v>
      </c>
      <c r="F7" s="203">
        <v>1273.44</v>
      </c>
      <c r="G7" s="205"/>
    </row>
    <row r="8" spans="1:11" s="198" customFormat="1" x14ac:dyDescent="0.25">
      <c r="A8" s="48"/>
      <c r="B8" s="258" t="s">
        <v>32</v>
      </c>
      <c r="C8" s="204" t="s">
        <v>58</v>
      </c>
      <c r="D8" s="202" t="s">
        <v>15</v>
      </c>
      <c r="E8" s="202">
        <v>2</v>
      </c>
      <c r="F8" s="203">
        <v>4015.2</v>
      </c>
      <c r="G8" s="205"/>
    </row>
    <row r="9" spans="1:11" s="198" customFormat="1" ht="15.75" x14ac:dyDescent="0.25">
      <c r="A9" s="229"/>
      <c r="B9" s="306" t="s">
        <v>30</v>
      </c>
      <c r="C9" s="43" t="s">
        <v>61</v>
      </c>
      <c r="D9" s="171" t="s">
        <v>28</v>
      </c>
      <c r="E9" s="172" t="s">
        <v>162</v>
      </c>
      <c r="F9" s="174">
        <v>10056.459999999999</v>
      </c>
      <c r="G9" s="257"/>
    </row>
    <row r="10" spans="1:11" s="198" customFormat="1" ht="15.75" x14ac:dyDescent="0.25">
      <c r="A10" s="229"/>
      <c r="B10" s="307"/>
      <c r="C10" s="43" t="s">
        <v>119</v>
      </c>
      <c r="D10" s="171" t="s">
        <v>15</v>
      </c>
      <c r="E10" s="172" t="s">
        <v>118</v>
      </c>
      <c r="F10" s="302">
        <v>10383.379999999999</v>
      </c>
      <c r="G10" s="257"/>
    </row>
    <row r="11" spans="1:11" s="198" customFormat="1" ht="31.5" x14ac:dyDescent="0.25">
      <c r="A11" s="229"/>
      <c r="B11" s="307"/>
      <c r="C11" s="43" t="s">
        <v>120</v>
      </c>
      <c r="D11" s="169" t="s">
        <v>28</v>
      </c>
      <c r="E11" s="172" t="s">
        <v>121</v>
      </c>
      <c r="F11" s="305"/>
      <c r="G11" s="257"/>
    </row>
    <row r="12" spans="1:11" s="198" customFormat="1" ht="15.75" x14ac:dyDescent="0.25">
      <c r="A12" s="229"/>
      <c r="B12" s="308"/>
      <c r="C12" s="43" t="s">
        <v>122</v>
      </c>
      <c r="D12" s="171" t="s">
        <v>76</v>
      </c>
      <c r="E12" s="172" t="s">
        <v>123</v>
      </c>
      <c r="F12" s="303"/>
      <c r="G12" s="257"/>
    </row>
    <row r="13" spans="1:11" ht="15.75" thickBot="1" x14ac:dyDescent="0.3">
      <c r="A13" s="206"/>
      <c r="B13" s="25"/>
      <c r="C13" s="26"/>
      <c r="D13" s="27"/>
      <c r="E13" s="28" t="s">
        <v>11</v>
      </c>
      <c r="F13" s="29">
        <f>SUM(F7:F12)</f>
        <v>25728.479999999996</v>
      </c>
      <c r="G13" s="207"/>
    </row>
    <row r="14" spans="1:11" x14ac:dyDescent="0.25">
      <c r="A14" s="71"/>
      <c r="B14" s="150"/>
      <c r="C14" s="16" t="s">
        <v>10</v>
      </c>
      <c r="D14" s="88"/>
      <c r="E14" s="91"/>
      <c r="F14" s="92"/>
      <c r="G14" s="74"/>
    </row>
    <row r="15" spans="1:11" ht="15.75" x14ac:dyDescent="0.25">
      <c r="A15" s="19"/>
      <c r="B15" s="38"/>
      <c r="C15" s="39" t="s">
        <v>12</v>
      </c>
      <c r="D15" s="40"/>
      <c r="E15" s="44"/>
      <c r="F15" s="151"/>
      <c r="G15" s="23"/>
      <c r="K15" s="45"/>
    </row>
    <row r="16" spans="1:11" s="198" customFormat="1" ht="25.5" x14ac:dyDescent="0.25">
      <c r="A16" s="53"/>
      <c r="B16" s="194" t="s">
        <v>32</v>
      </c>
      <c r="C16" s="195" t="s">
        <v>86</v>
      </c>
      <c r="D16" s="196" t="s">
        <v>28</v>
      </c>
      <c r="E16" s="196">
        <v>316.2</v>
      </c>
      <c r="F16" s="197">
        <f>E16*1.8</f>
        <v>569.16</v>
      </c>
      <c r="G16" s="201">
        <v>1.8</v>
      </c>
      <c r="K16" s="199"/>
    </row>
    <row r="17" spans="1:11" s="198" customFormat="1" ht="38.25" x14ac:dyDescent="0.25">
      <c r="A17" s="53"/>
      <c r="B17" s="194" t="s">
        <v>30</v>
      </c>
      <c r="C17" s="200" t="s">
        <v>87</v>
      </c>
      <c r="D17" s="196" t="s">
        <v>28</v>
      </c>
      <c r="E17" s="196">
        <v>316.2</v>
      </c>
      <c r="F17" s="197">
        <f>E17*1.8</f>
        <v>569.16</v>
      </c>
      <c r="G17" s="201">
        <v>1.8</v>
      </c>
      <c r="K17" s="199"/>
    </row>
    <row r="18" spans="1:11" ht="16.5" thickBot="1" x14ac:dyDescent="0.3">
      <c r="A18" s="24"/>
      <c r="B18" s="25"/>
      <c r="C18" s="160"/>
      <c r="D18" s="161"/>
      <c r="E18" s="28" t="s">
        <v>11</v>
      </c>
      <c r="F18" s="29">
        <f>SUM(F15:F17)</f>
        <v>1138.32</v>
      </c>
      <c r="G18" s="30"/>
    </row>
    <row r="19" spans="1:11" x14ac:dyDescent="0.25">
      <c r="A19" s="48"/>
      <c r="B19" s="54"/>
      <c r="C19" s="138" t="s">
        <v>13</v>
      </c>
      <c r="D19" s="68"/>
      <c r="E19" s="68"/>
      <c r="F19" s="140"/>
      <c r="G19" s="52"/>
      <c r="K19" s="45"/>
    </row>
    <row r="20" spans="1:11" ht="25.5" x14ac:dyDescent="0.25">
      <c r="A20" s="48"/>
      <c r="B20" s="54" t="s">
        <v>23</v>
      </c>
      <c r="C20" s="120" t="s">
        <v>94</v>
      </c>
      <c r="D20" s="68" t="s">
        <v>96</v>
      </c>
      <c r="E20" s="68">
        <v>1</v>
      </c>
      <c r="F20" s="140">
        <v>7839.47</v>
      </c>
      <c r="G20" s="52"/>
      <c r="K20" s="45"/>
    </row>
    <row r="21" spans="1:11" ht="25.5" x14ac:dyDescent="0.25">
      <c r="A21" s="48"/>
      <c r="B21" s="54" t="s">
        <v>25</v>
      </c>
      <c r="C21" s="120" t="s">
        <v>74</v>
      </c>
      <c r="D21" s="68" t="s">
        <v>24</v>
      </c>
      <c r="E21" s="68">
        <v>30</v>
      </c>
      <c r="F21" s="164">
        <v>17472.38</v>
      </c>
      <c r="G21" s="52"/>
      <c r="K21" s="45"/>
    </row>
    <row r="22" spans="1:11" ht="15.75" thickBot="1" x14ac:dyDescent="0.3">
      <c r="A22" s="59"/>
      <c r="B22" s="60"/>
      <c r="C22" s="46"/>
      <c r="D22" s="62"/>
      <c r="E22" s="28" t="s">
        <v>11</v>
      </c>
      <c r="F22" s="29">
        <f>SUM(F20:F21)</f>
        <v>25311.850000000002</v>
      </c>
      <c r="G22" s="63"/>
      <c r="J22" s="45">
        <f>F22+F27</f>
        <v>33004.995999999999</v>
      </c>
    </row>
    <row r="23" spans="1:11" x14ac:dyDescent="0.25">
      <c r="A23" s="48"/>
      <c r="B23" s="54"/>
      <c r="C23" s="138" t="s">
        <v>13</v>
      </c>
      <c r="D23" s="68"/>
      <c r="E23" s="56"/>
      <c r="F23" s="182"/>
      <c r="G23" s="65"/>
    </row>
    <row r="24" spans="1:11" x14ac:dyDescent="0.25">
      <c r="A24" s="48"/>
      <c r="B24" s="117" t="s">
        <v>32</v>
      </c>
      <c r="C24" s="55" t="s">
        <v>12</v>
      </c>
      <c r="D24" s="56"/>
      <c r="E24" s="196"/>
      <c r="F24" s="129"/>
      <c r="G24" s="118"/>
    </row>
    <row r="25" spans="1:11" ht="38.25" x14ac:dyDescent="0.25">
      <c r="A25" s="48"/>
      <c r="B25" s="117" t="s">
        <v>30</v>
      </c>
      <c r="C25" s="147" t="s">
        <v>48</v>
      </c>
      <c r="D25" s="128" t="s">
        <v>28</v>
      </c>
      <c r="E25" s="196">
        <v>316.2</v>
      </c>
      <c r="F25" s="157">
        <f>E25*G25</f>
        <v>170.74800000000002</v>
      </c>
      <c r="G25" s="211">
        <v>0.54</v>
      </c>
    </row>
    <row r="26" spans="1:11" ht="63.75" x14ac:dyDescent="0.25">
      <c r="A26" s="48"/>
      <c r="B26" s="67"/>
      <c r="C26" s="148" t="s">
        <v>49</v>
      </c>
      <c r="D26" s="128" t="s">
        <v>28</v>
      </c>
      <c r="E26" s="196">
        <v>316.2</v>
      </c>
      <c r="F26" s="157">
        <f>E26*G26</f>
        <v>7522.3979999999992</v>
      </c>
      <c r="G26" s="211">
        <v>23.79</v>
      </c>
    </row>
    <row r="27" spans="1:11" ht="15.75" thickBot="1" x14ac:dyDescent="0.3">
      <c r="A27" s="24"/>
      <c r="B27" s="25"/>
      <c r="C27" s="61"/>
      <c r="D27" s="62"/>
      <c r="E27" s="70" t="s">
        <v>11</v>
      </c>
      <c r="F27" s="29">
        <f>SUM(F24:F26)</f>
        <v>7693.1459999999988</v>
      </c>
      <c r="G27" s="30"/>
    </row>
    <row r="28" spans="1:11" x14ac:dyDescent="0.25">
      <c r="A28" s="86"/>
      <c r="B28" s="150"/>
      <c r="C28" s="159" t="s">
        <v>16</v>
      </c>
      <c r="D28" s="40"/>
      <c r="E28" s="90"/>
      <c r="F28" s="188"/>
      <c r="G28" s="74"/>
    </row>
    <row r="29" spans="1:11" x14ac:dyDescent="0.25">
      <c r="A29" s="86"/>
      <c r="B29" s="150"/>
      <c r="C29" s="72"/>
      <c r="D29" s="90"/>
      <c r="E29" s="90"/>
      <c r="F29" s="188"/>
      <c r="G29" s="74"/>
    </row>
    <row r="30" spans="1:11" ht="15.75" thickBot="1" x14ac:dyDescent="0.3">
      <c r="A30" s="24"/>
      <c r="B30" s="25"/>
      <c r="C30" s="162"/>
      <c r="D30" s="25"/>
      <c r="E30" s="70" t="s">
        <v>11</v>
      </c>
      <c r="F30" s="29">
        <f>F29</f>
        <v>0</v>
      </c>
      <c r="G30" s="30"/>
    </row>
    <row r="31" spans="1:11" x14ac:dyDescent="0.25">
      <c r="A31" s="19"/>
      <c r="B31" s="38"/>
      <c r="C31" s="138" t="s">
        <v>17</v>
      </c>
      <c r="D31" s="40"/>
      <c r="E31" s="40"/>
      <c r="F31" s="94"/>
      <c r="G31" s="74"/>
    </row>
    <row r="32" spans="1:11" ht="15.75" x14ac:dyDescent="0.25">
      <c r="A32" s="19"/>
      <c r="B32" s="283" t="s">
        <v>32</v>
      </c>
      <c r="C32" s="20" t="s">
        <v>82</v>
      </c>
      <c r="D32" s="240" t="s">
        <v>154</v>
      </c>
      <c r="E32" s="241">
        <v>1</v>
      </c>
      <c r="F32" s="309">
        <v>1421.05</v>
      </c>
      <c r="G32" s="74"/>
    </row>
    <row r="33" spans="1:7" ht="15.75" x14ac:dyDescent="0.25">
      <c r="A33" s="19"/>
      <c r="B33" s="284"/>
      <c r="C33" s="20" t="s">
        <v>155</v>
      </c>
      <c r="D33" s="241" t="s">
        <v>15</v>
      </c>
      <c r="E33" s="242">
        <v>2</v>
      </c>
      <c r="F33" s="310"/>
      <c r="G33" s="74"/>
    </row>
    <row r="34" spans="1:7" ht="15.75" thickBot="1" x14ac:dyDescent="0.3">
      <c r="A34" s="24"/>
      <c r="B34" s="25"/>
      <c r="C34" s="163"/>
      <c r="D34" s="27"/>
      <c r="E34" s="70" t="s">
        <v>11</v>
      </c>
      <c r="F34" s="29">
        <f>F32</f>
        <v>1421.05</v>
      </c>
      <c r="G34" s="30"/>
    </row>
    <row r="35" spans="1:7" x14ac:dyDescent="0.25">
      <c r="A35" s="19"/>
      <c r="B35" s="38"/>
      <c r="C35" s="138" t="s">
        <v>17</v>
      </c>
      <c r="D35" s="40"/>
      <c r="E35" s="80"/>
      <c r="F35" s="93"/>
      <c r="G35" s="23"/>
    </row>
    <row r="36" spans="1:7" x14ac:dyDescent="0.25">
      <c r="A36" s="19"/>
      <c r="B36" s="142"/>
      <c r="C36" s="39" t="s">
        <v>12</v>
      </c>
      <c r="D36" s="79"/>
      <c r="E36" s="146"/>
      <c r="F36" s="144"/>
      <c r="G36" s="145"/>
    </row>
    <row r="37" spans="1:7" x14ac:dyDescent="0.25">
      <c r="A37" s="19"/>
      <c r="B37" s="142" t="s">
        <v>32</v>
      </c>
      <c r="C37" s="143" t="s">
        <v>45</v>
      </c>
      <c r="D37" s="40" t="s">
        <v>46</v>
      </c>
      <c r="E37" s="121">
        <v>2</v>
      </c>
      <c r="F37" s="213">
        <f>E37*G37</f>
        <v>3514.68</v>
      </c>
      <c r="G37" s="238">
        <v>1757.34</v>
      </c>
    </row>
    <row r="38" spans="1:7" x14ac:dyDescent="0.25">
      <c r="A38" s="19"/>
      <c r="B38" s="142" t="s">
        <v>30</v>
      </c>
      <c r="C38" s="120" t="s">
        <v>47</v>
      </c>
      <c r="D38" s="40" t="s">
        <v>15</v>
      </c>
      <c r="E38" s="121">
        <v>2</v>
      </c>
      <c r="F38" s="213">
        <f>E38*G38</f>
        <v>1027.2</v>
      </c>
      <c r="G38" s="238">
        <v>513.6</v>
      </c>
    </row>
    <row r="39" spans="1:7" ht="15.75" thickBot="1" x14ac:dyDescent="0.3">
      <c r="A39" s="24"/>
      <c r="B39" s="25"/>
      <c r="C39" s="163"/>
      <c r="D39" s="47"/>
      <c r="E39" s="70" t="s">
        <v>11</v>
      </c>
      <c r="F39" s="29">
        <f>SUM(F36:F38)</f>
        <v>4541.88</v>
      </c>
      <c r="G39" s="30"/>
    </row>
    <row r="40" spans="1:7" ht="15.75" thickBot="1" x14ac:dyDescent="0.3">
      <c r="A40" s="95"/>
      <c r="B40" s="96"/>
      <c r="C40" s="97"/>
      <c r="D40" s="96"/>
      <c r="E40" s="119" t="s">
        <v>19</v>
      </c>
      <c r="F40" s="99">
        <f>F39+F34+F30+F27+F22+F18+F13</f>
        <v>65834.725999999995</v>
      </c>
      <c r="G40" s="100"/>
    </row>
    <row r="41" spans="1:7" x14ac:dyDescent="0.25">
      <c r="A41" s="1"/>
      <c r="B41" s="4"/>
      <c r="C41" s="3"/>
      <c r="D41" s="4"/>
      <c r="E41" s="101"/>
      <c r="F41" s="102"/>
      <c r="G41" s="103"/>
    </row>
    <row r="42" spans="1:7" x14ac:dyDescent="0.25">
      <c r="A42" s="304" t="s">
        <v>20</v>
      </c>
      <c r="B42" s="304"/>
      <c r="C42" s="304"/>
      <c r="D42" s="4"/>
      <c r="E42" s="127" t="s">
        <v>21</v>
      </c>
      <c r="F42" s="109"/>
    </row>
    <row r="43" spans="1:7" x14ac:dyDescent="0.25">
      <c r="B43" s="105"/>
      <c r="C43" s="106"/>
      <c r="D43" s="107"/>
      <c r="E43" s="127"/>
      <c r="F43" s="109"/>
    </row>
    <row r="44" spans="1:7" x14ac:dyDescent="0.25">
      <c r="B44" s="105"/>
      <c r="C44" s="106"/>
      <c r="D44" s="107"/>
      <c r="E44" s="127"/>
      <c r="F44" s="109"/>
    </row>
    <row r="45" spans="1:7" x14ac:dyDescent="0.25">
      <c r="B45" s="105"/>
      <c r="C45" s="106"/>
      <c r="D45" s="107"/>
      <c r="E45" s="127"/>
      <c r="F45" s="109"/>
    </row>
  </sheetData>
  <mergeCells count="8">
    <mergeCell ref="A42:C42"/>
    <mergeCell ref="A1:G1"/>
    <mergeCell ref="A2:G2"/>
    <mergeCell ref="A3:G3"/>
    <mergeCell ref="F10:F12"/>
    <mergeCell ref="B9:B12"/>
    <mergeCell ref="F32:F33"/>
    <mergeCell ref="B32:B33"/>
  </mergeCells>
  <pageMargins left="0.31496062992125984" right="0" top="0.35433070866141736" bottom="0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6" workbookViewId="0">
      <selection activeCell="F40" sqref="F40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39.14062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9.7109375" style="110" customWidth="1"/>
  </cols>
  <sheetData>
    <row r="1" spans="1:11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11" ht="27" thickBot="1" x14ac:dyDescent="0.3">
      <c r="A3" s="265" t="s">
        <v>41</v>
      </c>
      <c r="B3" s="266"/>
      <c r="C3" s="266"/>
      <c r="D3" s="266"/>
      <c r="E3" s="266"/>
      <c r="F3" s="266"/>
      <c r="G3" s="267"/>
    </row>
    <row r="4" spans="1:11" ht="15.75" thickBot="1" x14ac:dyDescent="0.3">
      <c r="A4" s="1"/>
      <c r="B4" s="2"/>
      <c r="C4" s="3"/>
      <c r="D4" s="4"/>
      <c r="E4" s="4"/>
      <c r="F4" s="5"/>
      <c r="G4" s="6"/>
    </row>
    <row r="5" spans="1:11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141</v>
      </c>
    </row>
    <row r="6" spans="1:11" x14ac:dyDescent="0.25">
      <c r="A6" s="14"/>
      <c r="B6" s="15"/>
      <c r="C6" s="16" t="s">
        <v>10</v>
      </c>
      <c r="D6" s="11"/>
      <c r="E6" s="11"/>
      <c r="F6" s="17"/>
      <c r="G6" s="133"/>
    </row>
    <row r="7" spans="1:11" s="166" customFormat="1" x14ac:dyDescent="0.25">
      <c r="A7" s="165"/>
      <c r="B7" s="190" t="s">
        <v>57</v>
      </c>
      <c r="C7" s="154" t="s">
        <v>56</v>
      </c>
      <c r="D7" s="21" t="s">
        <v>15</v>
      </c>
      <c r="E7" s="21">
        <v>2</v>
      </c>
      <c r="F7" s="156">
        <v>1273.44</v>
      </c>
      <c r="G7" s="208"/>
    </row>
    <row r="8" spans="1:11" ht="15.75" x14ac:dyDescent="0.25">
      <c r="A8" s="71"/>
      <c r="B8" s="190" t="s">
        <v>14</v>
      </c>
      <c r="C8" s="43" t="s">
        <v>115</v>
      </c>
      <c r="D8" s="171" t="s">
        <v>28</v>
      </c>
      <c r="E8" s="172">
        <v>3</v>
      </c>
      <c r="F8" s="174">
        <v>6022.8</v>
      </c>
      <c r="G8" s="192"/>
    </row>
    <row r="9" spans="1:11" ht="15.75" x14ac:dyDescent="0.25">
      <c r="A9" s="71"/>
      <c r="B9" s="190" t="s">
        <v>30</v>
      </c>
      <c r="C9" s="43" t="s">
        <v>61</v>
      </c>
      <c r="D9" s="171" t="s">
        <v>28</v>
      </c>
      <c r="E9" s="172" t="s">
        <v>116</v>
      </c>
      <c r="F9" s="174">
        <v>5028.2299999999996</v>
      </c>
      <c r="G9" s="192"/>
    </row>
    <row r="10" spans="1:11" x14ac:dyDescent="0.25">
      <c r="A10" s="71"/>
      <c r="B10" s="297" t="s">
        <v>18</v>
      </c>
      <c r="C10" s="175" t="s">
        <v>67</v>
      </c>
      <c r="D10" s="176"/>
      <c r="E10" s="176"/>
      <c r="F10" s="291">
        <v>21637.85</v>
      </c>
      <c r="G10" s="192"/>
    </row>
    <row r="11" spans="1:11" x14ac:dyDescent="0.25">
      <c r="A11" s="71"/>
      <c r="B11" s="298"/>
      <c r="C11" s="175" t="s">
        <v>129</v>
      </c>
      <c r="D11" s="176" t="s">
        <v>111</v>
      </c>
      <c r="E11" s="176">
        <v>11</v>
      </c>
      <c r="F11" s="292"/>
      <c r="G11" s="192"/>
    </row>
    <row r="12" spans="1:11" x14ac:dyDescent="0.25">
      <c r="A12" s="71"/>
      <c r="B12" s="299"/>
      <c r="C12" s="175" t="s">
        <v>130</v>
      </c>
      <c r="D12" s="176" t="s">
        <v>131</v>
      </c>
      <c r="E12" s="177">
        <v>0.44</v>
      </c>
      <c r="F12" s="293"/>
      <c r="G12" s="192"/>
    </row>
    <row r="13" spans="1:11" ht="15.75" thickBot="1" x14ac:dyDescent="0.3">
      <c r="A13" s="24"/>
      <c r="B13" s="25"/>
      <c r="C13" s="26"/>
      <c r="D13" s="27"/>
      <c r="E13" s="28" t="s">
        <v>11</v>
      </c>
      <c r="F13" s="29">
        <f>SUM(F7:F12)</f>
        <v>33962.32</v>
      </c>
      <c r="G13" s="30"/>
    </row>
    <row r="14" spans="1:11" x14ac:dyDescent="0.25">
      <c r="A14" s="31"/>
      <c r="B14" s="32"/>
      <c r="C14" s="33" t="s">
        <v>10</v>
      </c>
      <c r="D14" s="34"/>
      <c r="E14" s="35"/>
      <c r="F14" s="36"/>
      <c r="G14" s="37"/>
    </row>
    <row r="15" spans="1:11" x14ac:dyDescent="0.25">
      <c r="A15" s="19"/>
      <c r="B15" s="38"/>
      <c r="C15" s="39" t="s">
        <v>12</v>
      </c>
      <c r="D15" s="40"/>
      <c r="E15" s="41"/>
      <c r="F15" s="42"/>
      <c r="G15" s="23"/>
    </row>
    <row r="16" spans="1:11" ht="25.5" x14ac:dyDescent="0.25">
      <c r="A16" s="19"/>
      <c r="B16" s="194" t="s">
        <v>32</v>
      </c>
      <c r="C16" s="195" t="s">
        <v>86</v>
      </c>
      <c r="D16" s="196" t="s">
        <v>28</v>
      </c>
      <c r="E16" s="196">
        <v>312.60000000000002</v>
      </c>
      <c r="F16" s="197">
        <f>E16*1.8</f>
        <v>562.68000000000006</v>
      </c>
      <c r="G16" s="201">
        <v>1.8</v>
      </c>
      <c r="K16" s="45"/>
    </row>
    <row r="17" spans="1:11" ht="38.25" x14ac:dyDescent="0.25">
      <c r="A17" s="19"/>
      <c r="B17" s="194" t="s">
        <v>30</v>
      </c>
      <c r="C17" s="200" t="s">
        <v>87</v>
      </c>
      <c r="D17" s="196" t="s">
        <v>28</v>
      </c>
      <c r="E17" s="196">
        <v>312.60000000000002</v>
      </c>
      <c r="F17" s="197">
        <f>E17*1.8</f>
        <v>562.68000000000006</v>
      </c>
      <c r="G17" s="201">
        <v>1.8</v>
      </c>
      <c r="K17" s="45"/>
    </row>
    <row r="18" spans="1:11" ht="15.75" thickBot="1" x14ac:dyDescent="0.3">
      <c r="A18" s="24"/>
      <c r="B18" s="25"/>
      <c r="C18" s="46"/>
      <c r="D18" s="47"/>
      <c r="E18" s="28" t="s">
        <v>11</v>
      </c>
      <c r="F18" s="29">
        <f>SUM(F16:F17)</f>
        <v>1125.3600000000001</v>
      </c>
      <c r="G18" s="30"/>
    </row>
    <row r="19" spans="1:11" x14ac:dyDescent="0.25">
      <c r="A19" s="48"/>
      <c r="B19" s="181"/>
      <c r="C19" s="49" t="s">
        <v>13</v>
      </c>
      <c r="D19" s="50"/>
      <c r="E19" s="50"/>
      <c r="F19" s="183"/>
      <c r="G19" s="52"/>
      <c r="K19" s="45">
        <f>F21+F26</f>
        <v>15445.028</v>
      </c>
    </row>
    <row r="20" spans="1:11" ht="25.5" x14ac:dyDescent="0.25">
      <c r="A20" s="48"/>
      <c r="B20" s="54" t="s">
        <v>23</v>
      </c>
      <c r="C20" s="120" t="s">
        <v>94</v>
      </c>
      <c r="D20" s="68" t="s">
        <v>96</v>
      </c>
      <c r="E20" s="68">
        <v>1</v>
      </c>
      <c r="F20" s="164">
        <v>7839.47</v>
      </c>
      <c r="G20" s="52"/>
      <c r="K20" s="45"/>
    </row>
    <row r="21" spans="1:11" ht="15.75" thickBot="1" x14ac:dyDescent="0.3">
      <c r="A21" s="59"/>
      <c r="B21" s="60"/>
      <c r="C21" s="61"/>
      <c r="D21" s="62"/>
      <c r="E21" s="28" t="s">
        <v>11</v>
      </c>
      <c r="F21" s="29">
        <f>F20</f>
        <v>7839.47</v>
      </c>
      <c r="G21" s="63"/>
    </row>
    <row r="22" spans="1:11" x14ac:dyDescent="0.25">
      <c r="A22" s="48"/>
      <c r="B22" s="181"/>
      <c r="C22" s="49" t="s">
        <v>13</v>
      </c>
      <c r="D22" s="50"/>
      <c r="E22" s="50"/>
      <c r="F22" s="186"/>
      <c r="G22" s="65"/>
    </row>
    <row r="23" spans="1:11" x14ac:dyDescent="0.25">
      <c r="A23" s="48"/>
      <c r="B23" s="54"/>
      <c r="C23" s="55" t="s">
        <v>12</v>
      </c>
      <c r="D23" s="56"/>
      <c r="E23" s="56"/>
      <c r="F23" s="182"/>
      <c r="G23" s="65"/>
    </row>
    <row r="24" spans="1:11" ht="38.25" x14ac:dyDescent="0.25">
      <c r="A24" s="48"/>
      <c r="B24" s="117" t="s">
        <v>32</v>
      </c>
      <c r="C24" s="147" t="s">
        <v>48</v>
      </c>
      <c r="D24" s="128" t="s">
        <v>28</v>
      </c>
      <c r="E24" s="196">
        <v>312.60000000000002</v>
      </c>
      <c r="F24" s="157">
        <f>E24*G24</f>
        <v>168.80400000000003</v>
      </c>
      <c r="G24" s="211">
        <v>0.54</v>
      </c>
    </row>
    <row r="25" spans="1:11" ht="63.75" x14ac:dyDescent="0.25">
      <c r="A25" s="48"/>
      <c r="B25" s="117" t="s">
        <v>30</v>
      </c>
      <c r="C25" s="148" t="s">
        <v>49</v>
      </c>
      <c r="D25" s="128" t="s">
        <v>28</v>
      </c>
      <c r="E25" s="196">
        <v>312.60000000000002</v>
      </c>
      <c r="F25" s="157">
        <f>E25*G25</f>
        <v>7436.7539999999999</v>
      </c>
      <c r="G25" s="211">
        <v>23.79</v>
      </c>
    </row>
    <row r="26" spans="1:11" ht="15.75" thickBot="1" x14ac:dyDescent="0.3">
      <c r="A26" s="24"/>
      <c r="B26" s="25"/>
      <c r="C26" s="69"/>
      <c r="D26" s="47"/>
      <c r="E26" s="70" t="s">
        <v>11</v>
      </c>
      <c r="F26" s="29">
        <f>SUM(F24:F25)</f>
        <v>7605.558</v>
      </c>
      <c r="G26" s="30"/>
    </row>
    <row r="27" spans="1:11" x14ac:dyDescent="0.25">
      <c r="A27" s="71"/>
      <c r="B27" s="150"/>
      <c r="C27" s="72" t="s">
        <v>16</v>
      </c>
      <c r="D27" s="90"/>
      <c r="E27" s="90"/>
      <c r="F27" s="188"/>
      <c r="G27" s="74"/>
    </row>
    <row r="28" spans="1:11" x14ac:dyDescent="0.25">
      <c r="A28" s="86"/>
      <c r="B28" s="150"/>
      <c r="C28" s="72"/>
      <c r="D28" s="90"/>
      <c r="E28" s="90"/>
      <c r="F28" s="188"/>
      <c r="G28" s="74"/>
    </row>
    <row r="29" spans="1:11" ht="15.75" thickBot="1" x14ac:dyDescent="0.3">
      <c r="A29" s="75"/>
      <c r="B29" s="149"/>
      <c r="C29" s="78"/>
      <c r="D29" s="79"/>
      <c r="E29" s="80" t="s">
        <v>11</v>
      </c>
      <c r="F29" s="81">
        <v>0</v>
      </c>
      <c r="G29" s="30"/>
    </row>
    <row r="30" spans="1:11" x14ac:dyDescent="0.25">
      <c r="A30" s="14"/>
      <c r="B30" s="82"/>
      <c r="C30" s="83" t="s">
        <v>17</v>
      </c>
      <c r="D30" s="84"/>
      <c r="E30" s="84"/>
      <c r="F30" s="85"/>
      <c r="G30" s="74"/>
    </row>
    <row r="31" spans="1:11" x14ac:dyDescent="0.25">
      <c r="A31" s="19"/>
      <c r="B31" s="283" t="s">
        <v>140</v>
      </c>
      <c r="C31" s="209" t="s">
        <v>138</v>
      </c>
      <c r="D31" s="210" t="s">
        <v>15</v>
      </c>
      <c r="E31" s="210">
        <v>2</v>
      </c>
      <c r="F31" s="261">
        <v>490.56</v>
      </c>
      <c r="G31" s="74"/>
    </row>
    <row r="32" spans="1:11" x14ac:dyDescent="0.25">
      <c r="A32" s="19"/>
      <c r="B32" s="284"/>
      <c r="C32" s="209" t="s">
        <v>139</v>
      </c>
      <c r="D32" s="210" t="s">
        <v>15</v>
      </c>
      <c r="E32" s="210">
        <v>2</v>
      </c>
      <c r="F32" s="262"/>
      <c r="G32" s="74"/>
    </row>
    <row r="33" spans="1:7" ht="15.75" thickBot="1" x14ac:dyDescent="0.3">
      <c r="A33" s="24"/>
      <c r="B33" s="25"/>
      <c r="C33" s="89"/>
      <c r="D33" s="47"/>
      <c r="E33" s="70" t="s">
        <v>11</v>
      </c>
      <c r="F33" s="29">
        <f>F31</f>
        <v>490.56</v>
      </c>
      <c r="G33" s="30"/>
    </row>
    <row r="34" spans="1:7" x14ac:dyDescent="0.25">
      <c r="A34" s="71"/>
      <c r="B34" s="150"/>
      <c r="C34" s="83" t="s">
        <v>17</v>
      </c>
      <c r="D34" s="90"/>
      <c r="E34" s="91"/>
      <c r="F34" s="92"/>
      <c r="G34" s="74"/>
    </row>
    <row r="35" spans="1:7" x14ac:dyDescent="0.25">
      <c r="A35" s="19"/>
      <c r="B35" s="38"/>
      <c r="C35" s="55" t="s">
        <v>12</v>
      </c>
      <c r="D35" s="79"/>
      <c r="E35" s="80"/>
      <c r="F35" s="93"/>
      <c r="G35" s="23"/>
    </row>
    <row r="36" spans="1:7" x14ac:dyDescent="0.25">
      <c r="A36" s="19"/>
      <c r="B36" s="142" t="s">
        <v>32</v>
      </c>
      <c r="C36" s="143" t="s">
        <v>45</v>
      </c>
      <c r="D36" s="40" t="s">
        <v>46</v>
      </c>
      <c r="E36" s="121">
        <v>2</v>
      </c>
      <c r="F36" s="144">
        <f>E36*G36</f>
        <v>3514.68</v>
      </c>
      <c r="G36" s="145">
        <v>1757.34</v>
      </c>
    </row>
    <row r="37" spans="1:7" x14ac:dyDescent="0.25">
      <c r="A37" s="19"/>
      <c r="B37" s="142" t="s">
        <v>30</v>
      </c>
      <c r="C37" s="120" t="s">
        <v>47</v>
      </c>
      <c r="D37" s="40" t="s">
        <v>15</v>
      </c>
      <c r="E37" s="121">
        <v>2</v>
      </c>
      <c r="F37" s="144">
        <f>E37*G37</f>
        <v>1027.2</v>
      </c>
      <c r="G37" s="145">
        <v>513.6</v>
      </c>
    </row>
    <row r="38" spans="1:7" ht="15.75" thickBot="1" x14ac:dyDescent="0.3">
      <c r="A38" s="24"/>
      <c r="B38" s="25"/>
      <c r="C38" s="89"/>
      <c r="D38" s="47"/>
      <c r="E38" s="70" t="s">
        <v>11</v>
      </c>
      <c r="F38" s="29">
        <f>SUM(F36:F37)</f>
        <v>4541.88</v>
      </c>
      <c r="G38" s="30"/>
    </row>
    <row r="39" spans="1:7" ht="15.75" thickBot="1" x14ac:dyDescent="0.3">
      <c r="A39" s="95"/>
      <c r="B39" s="96"/>
      <c r="C39" s="97"/>
      <c r="D39" s="96"/>
      <c r="E39" s="98" t="s">
        <v>19</v>
      </c>
      <c r="F39" s="99">
        <f>F38+F33+F29+F26+F21+F18+F13</f>
        <v>55565.148000000001</v>
      </c>
      <c r="G39" s="100"/>
    </row>
    <row r="40" spans="1:7" x14ac:dyDescent="0.25">
      <c r="A40" s="1"/>
      <c r="B40" s="4"/>
      <c r="C40" s="3"/>
      <c r="D40" s="4"/>
      <c r="E40" s="101"/>
      <c r="F40" s="102"/>
      <c r="G40" s="103"/>
    </row>
    <row r="41" spans="1:7" x14ac:dyDescent="0.25">
      <c r="B41" s="105"/>
      <c r="C41" s="106" t="s">
        <v>20</v>
      </c>
      <c r="D41" s="107"/>
      <c r="E41" s="127" t="s">
        <v>21</v>
      </c>
      <c r="F41" s="109"/>
    </row>
    <row r="42" spans="1:7" x14ac:dyDescent="0.25">
      <c r="B42" s="105"/>
      <c r="C42" s="106"/>
      <c r="D42" s="107"/>
      <c r="E42" s="127"/>
      <c r="F42" s="109"/>
    </row>
  </sheetData>
  <mergeCells count="7">
    <mergeCell ref="F31:F32"/>
    <mergeCell ref="B31:B32"/>
    <mergeCell ref="A1:G1"/>
    <mergeCell ref="A2:G2"/>
    <mergeCell ref="A3:G3"/>
    <mergeCell ref="F10:F12"/>
    <mergeCell ref="B10:B12"/>
  </mergeCells>
  <pageMargins left="0.51181102362204722" right="0" top="0.55118110236220474" bottom="0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0" workbookViewId="0">
      <selection activeCell="J32" sqref="J32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40.14062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9" style="110" customWidth="1"/>
  </cols>
  <sheetData>
    <row r="1" spans="1:11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11" ht="27" thickBot="1" x14ac:dyDescent="0.3">
      <c r="A3" s="265" t="s">
        <v>42</v>
      </c>
      <c r="B3" s="266"/>
      <c r="C3" s="266"/>
      <c r="D3" s="266"/>
      <c r="E3" s="266"/>
      <c r="F3" s="266"/>
      <c r="G3" s="267"/>
    </row>
    <row r="4" spans="1:11" ht="15.75" thickBot="1" x14ac:dyDescent="0.3">
      <c r="A4" s="1"/>
      <c r="B4" s="2"/>
      <c r="C4" s="3"/>
      <c r="D4" s="4"/>
      <c r="E4" s="4"/>
      <c r="F4" s="5"/>
      <c r="G4" s="6"/>
    </row>
    <row r="5" spans="1:11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141</v>
      </c>
    </row>
    <row r="6" spans="1:11" x14ac:dyDescent="0.25">
      <c r="A6" s="14"/>
      <c r="B6" s="15"/>
      <c r="C6" s="16" t="s">
        <v>10</v>
      </c>
      <c r="D6" s="11"/>
      <c r="E6" s="11"/>
      <c r="F6" s="17"/>
      <c r="G6" s="133"/>
    </row>
    <row r="7" spans="1:11" s="166" customFormat="1" x14ac:dyDescent="0.25">
      <c r="A7" s="165"/>
      <c r="B7" s="187" t="s">
        <v>34</v>
      </c>
      <c r="C7" s="154" t="s">
        <v>56</v>
      </c>
      <c r="D7" s="21" t="s">
        <v>15</v>
      </c>
      <c r="E7" s="21">
        <v>2</v>
      </c>
      <c r="F7" s="156">
        <v>1273.44</v>
      </c>
      <c r="G7" s="208"/>
    </row>
    <row r="8" spans="1:11" ht="15.75" x14ac:dyDescent="0.25">
      <c r="A8" s="71"/>
      <c r="B8" s="187" t="s">
        <v>14</v>
      </c>
      <c r="C8" s="43" t="s">
        <v>60</v>
      </c>
      <c r="D8" s="171" t="s">
        <v>111</v>
      </c>
      <c r="E8" s="172">
        <v>3.5</v>
      </c>
      <c r="F8" s="174">
        <v>816.92</v>
      </c>
      <c r="G8" s="192"/>
    </row>
    <row r="9" spans="1:11" ht="15.75" thickBot="1" x14ac:dyDescent="0.3">
      <c r="A9" s="24"/>
      <c r="B9" s="25"/>
      <c r="C9" s="26"/>
      <c r="D9" s="27"/>
      <c r="E9" s="28" t="s">
        <v>11</v>
      </c>
      <c r="F9" s="29">
        <f>SUM(F7:F8)</f>
        <v>2090.36</v>
      </c>
      <c r="G9" s="30"/>
    </row>
    <row r="10" spans="1:11" x14ac:dyDescent="0.25">
      <c r="A10" s="31"/>
      <c r="B10" s="32"/>
      <c r="C10" s="33" t="s">
        <v>10</v>
      </c>
      <c r="D10" s="34"/>
      <c r="E10" s="35"/>
      <c r="F10" s="36"/>
      <c r="G10" s="37"/>
    </row>
    <row r="11" spans="1:11" x14ac:dyDescent="0.25">
      <c r="A11" s="19"/>
      <c r="B11" s="38"/>
      <c r="C11" s="39" t="s">
        <v>12</v>
      </c>
      <c r="D11" s="40"/>
      <c r="E11" s="41"/>
      <c r="F11" s="42"/>
      <c r="G11" s="23"/>
    </row>
    <row r="12" spans="1:11" ht="25.5" x14ac:dyDescent="0.25">
      <c r="A12" s="19"/>
      <c r="B12" s="194" t="s">
        <v>32</v>
      </c>
      <c r="C12" s="195" t="s">
        <v>86</v>
      </c>
      <c r="D12" s="196" t="s">
        <v>28</v>
      </c>
      <c r="E12" s="196">
        <v>322.7</v>
      </c>
      <c r="F12" s="197">
        <f>E12*1.8</f>
        <v>580.86</v>
      </c>
      <c r="G12" s="201">
        <v>1.8</v>
      </c>
      <c r="K12" s="45"/>
    </row>
    <row r="13" spans="1:11" ht="25.5" x14ac:dyDescent="0.25">
      <c r="A13" s="19"/>
      <c r="B13" s="194" t="s">
        <v>30</v>
      </c>
      <c r="C13" s="200" t="s">
        <v>87</v>
      </c>
      <c r="D13" s="196" t="s">
        <v>28</v>
      </c>
      <c r="E13" s="196">
        <v>322.7</v>
      </c>
      <c r="F13" s="197">
        <f>E13*1.8</f>
        <v>580.86</v>
      </c>
      <c r="G13" s="201">
        <v>1.8</v>
      </c>
      <c r="K13" s="45"/>
    </row>
    <row r="14" spans="1:11" ht="15.75" thickBot="1" x14ac:dyDescent="0.3">
      <c r="A14" s="24"/>
      <c r="B14" s="25"/>
      <c r="C14" s="46"/>
      <c r="D14" s="47"/>
      <c r="E14" s="28" t="s">
        <v>11</v>
      </c>
      <c r="F14" s="29">
        <f>SUM(F12:F13)</f>
        <v>1161.72</v>
      </c>
      <c r="G14" s="30"/>
    </row>
    <row r="15" spans="1:11" x14ac:dyDescent="0.25">
      <c r="A15" s="48"/>
      <c r="B15" s="181"/>
      <c r="C15" s="49" t="s">
        <v>13</v>
      </c>
      <c r="D15" s="50"/>
      <c r="E15" s="50"/>
      <c r="F15" s="183"/>
      <c r="G15" s="52"/>
      <c r="K15" s="45"/>
    </row>
    <row r="16" spans="1:11" x14ac:dyDescent="0.25">
      <c r="A16" s="48"/>
      <c r="B16" s="179" t="s">
        <v>23</v>
      </c>
      <c r="C16" s="120" t="s">
        <v>97</v>
      </c>
      <c r="D16" s="68" t="s">
        <v>96</v>
      </c>
      <c r="E16" s="68">
        <v>0.08</v>
      </c>
      <c r="F16" s="164">
        <v>627.15</v>
      </c>
      <c r="G16" s="52"/>
      <c r="K16" s="45"/>
    </row>
    <row r="17" spans="1:11" x14ac:dyDescent="0.25">
      <c r="A17" s="48"/>
      <c r="B17" s="179" t="s">
        <v>102</v>
      </c>
      <c r="C17" s="120" t="s">
        <v>106</v>
      </c>
      <c r="D17" s="68" t="s">
        <v>76</v>
      </c>
      <c r="E17" s="68">
        <v>15</v>
      </c>
      <c r="F17" s="164">
        <v>1567.88</v>
      </c>
      <c r="G17" s="52"/>
      <c r="K17" s="45">
        <f>F19+F24</f>
        <v>10800.200999999999</v>
      </c>
    </row>
    <row r="18" spans="1:11" x14ac:dyDescent="0.25">
      <c r="A18" s="48"/>
      <c r="B18" s="179" t="s">
        <v>34</v>
      </c>
      <c r="C18" s="120" t="s">
        <v>107</v>
      </c>
      <c r="D18" s="68" t="s">
        <v>15</v>
      </c>
      <c r="E18" s="68">
        <v>1</v>
      </c>
      <c r="F18" s="164">
        <v>753.88</v>
      </c>
      <c r="G18" s="52"/>
      <c r="K18" s="45"/>
    </row>
    <row r="19" spans="1:11" ht="15.75" thickBot="1" x14ac:dyDescent="0.3">
      <c r="A19" s="59"/>
      <c r="B19" s="60"/>
      <c r="C19" s="61"/>
      <c r="D19" s="62"/>
      <c r="E19" s="28" t="s">
        <v>11</v>
      </c>
      <c r="F19" s="29">
        <f>SUM(F16:F18)</f>
        <v>2948.9100000000003</v>
      </c>
      <c r="G19" s="63"/>
    </row>
    <row r="20" spans="1:11" x14ac:dyDescent="0.25">
      <c r="A20" s="48"/>
      <c r="B20" s="181"/>
      <c r="C20" s="49" t="s">
        <v>13</v>
      </c>
      <c r="D20" s="50"/>
      <c r="E20" s="50"/>
      <c r="F20" s="186"/>
      <c r="G20" s="65"/>
    </row>
    <row r="21" spans="1:11" x14ac:dyDescent="0.25">
      <c r="A21" s="48"/>
      <c r="B21" s="54"/>
      <c r="C21" s="55" t="s">
        <v>12</v>
      </c>
      <c r="D21" s="56"/>
      <c r="E21" s="56"/>
      <c r="F21" s="182"/>
      <c r="G21" s="65"/>
    </row>
    <row r="22" spans="1:11" ht="38.25" x14ac:dyDescent="0.25">
      <c r="A22" s="48"/>
      <c r="B22" s="117" t="s">
        <v>32</v>
      </c>
      <c r="C22" s="147" t="s">
        <v>48</v>
      </c>
      <c r="D22" s="128" t="s">
        <v>28</v>
      </c>
      <c r="E22" s="196">
        <v>322.7</v>
      </c>
      <c r="F22" s="157">
        <f>E22*G22</f>
        <v>174.25800000000001</v>
      </c>
      <c r="G22" s="211">
        <v>0.54</v>
      </c>
    </row>
    <row r="23" spans="1:11" ht="63.75" x14ac:dyDescent="0.25">
      <c r="A23" s="48"/>
      <c r="B23" s="117" t="s">
        <v>30</v>
      </c>
      <c r="C23" s="148" t="s">
        <v>49</v>
      </c>
      <c r="D23" s="128" t="s">
        <v>28</v>
      </c>
      <c r="E23" s="196">
        <v>322.7</v>
      </c>
      <c r="F23" s="157">
        <f>E23*G23</f>
        <v>7677.0329999999994</v>
      </c>
      <c r="G23" s="211">
        <v>23.79</v>
      </c>
    </row>
    <row r="24" spans="1:11" ht="15.75" thickBot="1" x14ac:dyDescent="0.3">
      <c r="A24" s="24"/>
      <c r="B24" s="25"/>
      <c r="C24" s="69"/>
      <c r="D24" s="47"/>
      <c r="E24" s="70" t="s">
        <v>11</v>
      </c>
      <c r="F24" s="29">
        <f>SUM(F22:F23)</f>
        <v>7851.2909999999993</v>
      </c>
      <c r="G24" s="30"/>
    </row>
    <row r="25" spans="1:11" x14ac:dyDescent="0.25">
      <c r="A25" s="71"/>
      <c r="B25" s="150"/>
      <c r="C25" s="72" t="s">
        <v>16</v>
      </c>
      <c r="D25" s="90"/>
      <c r="E25" s="90"/>
      <c r="F25" s="188"/>
      <c r="G25" s="74"/>
    </row>
    <row r="26" spans="1:11" x14ac:dyDescent="0.25">
      <c r="A26" s="86"/>
      <c r="B26" s="150"/>
      <c r="C26" s="72"/>
      <c r="D26" s="90"/>
      <c r="E26" s="90"/>
      <c r="F26" s="188"/>
      <c r="G26" s="74"/>
    </row>
    <row r="27" spans="1:11" ht="15.75" thickBot="1" x14ac:dyDescent="0.3">
      <c r="A27" s="75"/>
      <c r="B27" s="149"/>
      <c r="C27" s="78"/>
      <c r="D27" s="79"/>
      <c r="E27" s="80" t="s">
        <v>11</v>
      </c>
      <c r="F27" s="81">
        <v>0</v>
      </c>
      <c r="G27" s="30"/>
    </row>
    <row r="28" spans="1:11" x14ac:dyDescent="0.25">
      <c r="A28" s="14"/>
      <c r="B28" s="82"/>
      <c r="C28" s="83" t="s">
        <v>17</v>
      </c>
      <c r="D28" s="84"/>
      <c r="E28" s="84"/>
      <c r="F28" s="85"/>
      <c r="G28" s="74"/>
    </row>
    <row r="29" spans="1:11" x14ac:dyDescent="0.25">
      <c r="A29" s="19"/>
      <c r="B29" s="38"/>
      <c r="C29" s="138"/>
      <c r="D29" s="40"/>
      <c r="E29" s="40"/>
      <c r="F29" s="94"/>
      <c r="G29" s="74"/>
    </row>
    <row r="30" spans="1:11" ht="15.75" thickBot="1" x14ac:dyDescent="0.3">
      <c r="A30" s="24"/>
      <c r="B30" s="25"/>
      <c r="C30" s="89"/>
      <c r="D30" s="47"/>
      <c r="E30" s="70" t="s">
        <v>11</v>
      </c>
      <c r="F30" s="29">
        <v>0</v>
      </c>
      <c r="G30" s="30"/>
    </row>
    <row r="31" spans="1:11" x14ac:dyDescent="0.25">
      <c r="A31" s="71"/>
      <c r="B31" s="150"/>
      <c r="C31" s="83" t="s">
        <v>17</v>
      </c>
      <c r="D31" s="90"/>
      <c r="E31" s="91"/>
      <c r="F31" s="92"/>
      <c r="G31" s="74"/>
    </row>
    <row r="32" spans="1:11" x14ac:dyDescent="0.25">
      <c r="A32" s="19"/>
      <c r="B32" s="38"/>
      <c r="C32" s="55" t="s">
        <v>12</v>
      </c>
      <c r="D32" s="79"/>
      <c r="E32" s="80"/>
      <c r="F32" s="93"/>
      <c r="G32" s="23"/>
    </row>
    <row r="33" spans="1:7" x14ac:dyDescent="0.25">
      <c r="A33" s="19"/>
      <c r="B33" s="142" t="s">
        <v>32</v>
      </c>
      <c r="C33" s="143" t="s">
        <v>45</v>
      </c>
      <c r="D33" s="40" t="s">
        <v>46</v>
      </c>
      <c r="E33" s="121">
        <v>2</v>
      </c>
      <c r="F33" s="144">
        <f>E33*G33</f>
        <v>3514.68</v>
      </c>
      <c r="G33" s="145">
        <v>1757.34</v>
      </c>
    </row>
    <row r="34" spans="1:7" x14ac:dyDescent="0.25">
      <c r="A34" s="19"/>
      <c r="B34" s="142" t="s">
        <v>30</v>
      </c>
      <c r="C34" s="120" t="s">
        <v>47</v>
      </c>
      <c r="D34" s="40" t="s">
        <v>15</v>
      </c>
      <c r="E34" s="121">
        <v>2</v>
      </c>
      <c r="F34" s="144">
        <f>E34*G34</f>
        <v>1027.2</v>
      </c>
      <c r="G34" s="145">
        <v>513.6</v>
      </c>
    </row>
    <row r="35" spans="1:7" ht="15.75" thickBot="1" x14ac:dyDescent="0.3">
      <c r="A35" s="24"/>
      <c r="B35" s="25"/>
      <c r="C35" s="89"/>
      <c r="D35" s="47"/>
      <c r="E35" s="70" t="s">
        <v>11</v>
      </c>
      <c r="F35" s="29">
        <f>SUM(F33:F34)</f>
        <v>4541.88</v>
      </c>
      <c r="G35" s="30"/>
    </row>
    <row r="36" spans="1:7" ht="15.75" thickBot="1" x14ac:dyDescent="0.3">
      <c r="A36" s="95"/>
      <c r="B36" s="96"/>
      <c r="C36" s="97"/>
      <c r="D36" s="96"/>
      <c r="E36" s="98" t="s">
        <v>19</v>
      </c>
      <c r="F36" s="99">
        <f>F35+F27+F24+F19+F14+F9</f>
        <v>18594.161</v>
      </c>
      <c r="G36" s="100"/>
    </row>
    <row r="37" spans="1:7" x14ac:dyDescent="0.25">
      <c r="A37" s="1"/>
      <c r="B37" s="4"/>
      <c r="C37" s="3"/>
      <c r="D37" s="4"/>
      <c r="E37" s="101"/>
      <c r="F37" s="102"/>
      <c r="G37" s="103"/>
    </row>
    <row r="38" spans="1:7" x14ac:dyDescent="0.25">
      <c r="B38" s="105"/>
      <c r="C38" s="106" t="s">
        <v>20</v>
      </c>
      <c r="D38" s="107"/>
      <c r="E38" s="127" t="s">
        <v>21</v>
      </c>
      <c r="F38" s="109"/>
    </row>
    <row r="39" spans="1:7" x14ac:dyDescent="0.25">
      <c r="B39" s="105"/>
      <c r="C39" s="106"/>
      <c r="D39" s="107"/>
      <c r="E39" s="127"/>
      <c r="F39" s="109"/>
    </row>
  </sheetData>
  <mergeCells count="3">
    <mergeCell ref="A1:G1"/>
    <mergeCell ref="A2:G2"/>
    <mergeCell ref="A3:G3"/>
  </mergeCells>
  <pageMargins left="0.70866141732283472" right="0" top="0.74803149606299213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19" workbookViewId="0">
      <selection activeCell="K27" sqref="K27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42.710937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9.42578125" style="110" customWidth="1"/>
  </cols>
  <sheetData>
    <row r="1" spans="1:11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11" ht="27" thickBot="1" x14ac:dyDescent="0.3">
      <c r="A3" s="265" t="s">
        <v>43</v>
      </c>
      <c r="B3" s="266"/>
      <c r="C3" s="266"/>
      <c r="D3" s="266"/>
      <c r="E3" s="266"/>
      <c r="F3" s="266"/>
      <c r="G3" s="267"/>
    </row>
    <row r="4" spans="1:11" ht="15.75" thickBot="1" x14ac:dyDescent="0.3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2" t="s">
        <v>8</v>
      </c>
      <c r="G4" s="13" t="s">
        <v>142</v>
      </c>
    </row>
    <row r="5" spans="1:11" x14ac:dyDescent="0.25">
      <c r="A5" s="14"/>
      <c r="B5" s="15"/>
      <c r="C5" s="16" t="s">
        <v>10</v>
      </c>
      <c r="D5" s="11"/>
      <c r="E5" s="11"/>
      <c r="F5" s="17"/>
      <c r="G5" s="133"/>
    </row>
    <row r="6" spans="1:11" s="166" customFormat="1" x14ac:dyDescent="0.25">
      <c r="A6" s="165"/>
      <c r="B6" s="187" t="s">
        <v>34</v>
      </c>
      <c r="C6" s="20" t="s">
        <v>56</v>
      </c>
      <c r="D6" s="21" t="s">
        <v>15</v>
      </c>
      <c r="E6" s="21">
        <v>2</v>
      </c>
      <c r="F6" s="156">
        <v>1273.44</v>
      </c>
      <c r="G6" s="208"/>
    </row>
    <row r="7" spans="1:11" ht="15.75" x14ac:dyDescent="0.25">
      <c r="A7" s="71"/>
      <c r="B7" s="285" t="s">
        <v>14</v>
      </c>
      <c r="C7" s="43" t="s">
        <v>145</v>
      </c>
      <c r="D7" s="171" t="s">
        <v>111</v>
      </c>
      <c r="E7" s="172">
        <v>5</v>
      </c>
      <c r="F7" s="302">
        <v>1550.72</v>
      </c>
      <c r="G7" s="192"/>
    </row>
    <row r="8" spans="1:11" ht="19.5" customHeight="1" x14ac:dyDescent="0.25">
      <c r="A8" s="71"/>
      <c r="B8" s="287"/>
      <c r="C8" s="220" t="s">
        <v>146</v>
      </c>
      <c r="D8" s="171" t="s">
        <v>111</v>
      </c>
      <c r="E8" s="172">
        <v>2</v>
      </c>
      <c r="F8" s="303"/>
      <c r="G8" s="192"/>
    </row>
    <row r="9" spans="1:11" ht="15.75" x14ac:dyDescent="0.25">
      <c r="A9" s="71"/>
      <c r="B9" s="187" t="s">
        <v>30</v>
      </c>
      <c r="C9" s="43" t="s">
        <v>65</v>
      </c>
      <c r="D9" s="171" t="s">
        <v>28</v>
      </c>
      <c r="E9" s="172" t="s">
        <v>118</v>
      </c>
      <c r="F9" s="94">
        <v>2556.9499999999998</v>
      </c>
      <c r="G9" s="192"/>
    </row>
    <row r="10" spans="1:11" ht="15.75" thickBot="1" x14ac:dyDescent="0.3">
      <c r="A10" s="24"/>
      <c r="B10" s="25"/>
      <c r="C10" s="26"/>
      <c r="D10" s="27"/>
      <c r="E10" s="28" t="s">
        <v>11</v>
      </c>
      <c r="F10" s="29">
        <f>SUM(F6:F9)</f>
        <v>5381.11</v>
      </c>
      <c r="G10" s="30"/>
    </row>
    <row r="11" spans="1:11" x14ac:dyDescent="0.25">
      <c r="A11" s="31"/>
      <c r="B11" s="32"/>
      <c r="C11" s="33" t="s">
        <v>10</v>
      </c>
      <c r="D11" s="34"/>
      <c r="E11" s="35"/>
      <c r="F11" s="36"/>
      <c r="G11" s="37"/>
    </row>
    <row r="12" spans="1:11" x14ac:dyDescent="0.25">
      <c r="A12" s="19"/>
      <c r="B12" s="38"/>
      <c r="C12" s="39" t="s">
        <v>12</v>
      </c>
      <c r="D12" s="40"/>
      <c r="E12" s="41"/>
      <c r="F12" s="42"/>
      <c r="G12" s="23"/>
    </row>
    <row r="13" spans="1:11" ht="21" customHeight="1" x14ac:dyDescent="0.25">
      <c r="A13" s="19"/>
      <c r="B13" s="194" t="s">
        <v>32</v>
      </c>
      <c r="C13" s="195" t="s">
        <v>86</v>
      </c>
      <c r="D13" s="196" t="s">
        <v>28</v>
      </c>
      <c r="E13" s="196">
        <v>325.60000000000002</v>
      </c>
      <c r="F13" s="197">
        <f>E13*1.8</f>
        <v>586.08000000000004</v>
      </c>
      <c r="G13" s="201">
        <v>1.8</v>
      </c>
      <c r="K13" s="45"/>
    </row>
    <row r="14" spans="1:11" ht="27" customHeight="1" x14ac:dyDescent="0.25">
      <c r="A14" s="19"/>
      <c r="B14" s="194" t="s">
        <v>30</v>
      </c>
      <c r="C14" s="200" t="s">
        <v>87</v>
      </c>
      <c r="D14" s="196" t="s">
        <v>28</v>
      </c>
      <c r="E14" s="196">
        <v>325.60000000000002</v>
      </c>
      <c r="F14" s="197">
        <f>E14*1.8</f>
        <v>586.08000000000004</v>
      </c>
      <c r="G14" s="201">
        <v>1.8</v>
      </c>
      <c r="K14" s="45"/>
    </row>
    <row r="15" spans="1:11" ht="15.75" thickBot="1" x14ac:dyDescent="0.3">
      <c r="A15" s="24"/>
      <c r="B15" s="25"/>
      <c r="C15" s="46"/>
      <c r="D15" s="47"/>
      <c r="E15" s="28" t="s">
        <v>11</v>
      </c>
      <c r="F15" s="29">
        <f>SUM(F13:F14)</f>
        <v>1172.1600000000001</v>
      </c>
      <c r="G15" s="30"/>
    </row>
    <row r="16" spans="1:11" x14ac:dyDescent="0.25">
      <c r="A16" s="48"/>
      <c r="B16" s="181"/>
      <c r="C16" s="49" t="s">
        <v>13</v>
      </c>
      <c r="D16" s="50"/>
      <c r="E16" s="50"/>
      <c r="F16" s="183"/>
      <c r="G16" s="52"/>
      <c r="K16" s="45"/>
    </row>
    <row r="17" spans="1:11" x14ac:dyDescent="0.25">
      <c r="A17" s="48"/>
      <c r="B17" s="259" t="s">
        <v>23</v>
      </c>
      <c r="C17" s="120" t="s">
        <v>73</v>
      </c>
      <c r="D17" s="68">
        <v>100</v>
      </c>
      <c r="E17" s="68">
        <v>0.02</v>
      </c>
      <c r="F17" s="261">
        <v>31490.03</v>
      </c>
      <c r="G17" s="52"/>
      <c r="K17" s="45"/>
    </row>
    <row r="18" spans="1:11" ht="28.5" customHeight="1" x14ac:dyDescent="0.25">
      <c r="A18" s="48"/>
      <c r="B18" s="260"/>
      <c r="C18" s="120" t="s">
        <v>98</v>
      </c>
      <c r="D18" s="68" t="s">
        <v>95</v>
      </c>
      <c r="E18" s="68">
        <v>30</v>
      </c>
      <c r="F18" s="268"/>
      <c r="G18" s="52"/>
      <c r="K18" s="45"/>
    </row>
    <row r="19" spans="1:11" ht="17.25" customHeight="1" x14ac:dyDescent="0.25">
      <c r="A19" s="48"/>
      <c r="B19" s="260"/>
      <c r="C19" s="120" t="s">
        <v>99</v>
      </c>
      <c r="D19" s="68" t="s">
        <v>96</v>
      </c>
      <c r="E19" s="68">
        <v>1</v>
      </c>
      <c r="F19" s="268"/>
      <c r="G19" s="52"/>
      <c r="K19" s="45"/>
    </row>
    <row r="20" spans="1:11" x14ac:dyDescent="0.25">
      <c r="A20" s="48"/>
      <c r="B20" s="260"/>
      <c r="C20" s="120" t="s">
        <v>100</v>
      </c>
      <c r="D20" s="68">
        <v>100</v>
      </c>
      <c r="E20" s="68">
        <v>0.02</v>
      </c>
      <c r="F20" s="268"/>
      <c r="G20" s="52"/>
      <c r="K20" s="45">
        <f>F23+F28</f>
        <v>40919.647999999994</v>
      </c>
    </row>
    <row r="21" spans="1:11" ht="25.5" x14ac:dyDescent="0.25">
      <c r="A21" s="48"/>
      <c r="B21" s="269"/>
      <c r="C21" s="120" t="s">
        <v>101</v>
      </c>
      <c r="D21" s="68" t="s">
        <v>96</v>
      </c>
      <c r="E21" s="68">
        <v>0.01</v>
      </c>
      <c r="F21" s="262"/>
      <c r="G21" s="52"/>
      <c r="K21" s="45"/>
    </row>
    <row r="22" spans="1:11" x14ac:dyDescent="0.25">
      <c r="A22" s="48"/>
      <c r="B22" s="54" t="s">
        <v>34</v>
      </c>
      <c r="C22" s="120" t="s">
        <v>108</v>
      </c>
      <c r="D22" s="68" t="s">
        <v>15</v>
      </c>
      <c r="E22" s="68">
        <v>2</v>
      </c>
      <c r="F22" s="140">
        <v>1507.77</v>
      </c>
      <c r="G22" s="52"/>
      <c r="K22" s="45"/>
    </row>
    <row r="23" spans="1:11" ht="15.75" thickBot="1" x14ac:dyDescent="0.3">
      <c r="A23" s="59"/>
      <c r="B23" s="60"/>
      <c r="C23" s="61"/>
      <c r="D23" s="62"/>
      <c r="E23" s="28" t="s">
        <v>11</v>
      </c>
      <c r="F23" s="29">
        <f>SUM(F17:F22)</f>
        <v>32997.799999999996</v>
      </c>
      <c r="G23" s="63"/>
    </row>
    <row r="24" spans="1:11" x14ac:dyDescent="0.25">
      <c r="A24" s="48"/>
      <c r="B24" s="181"/>
      <c r="C24" s="49" t="s">
        <v>13</v>
      </c>
      <c r="D24" s="50"/>
      <c r="E24" s="50"/>
      <c r="F24" s="186"/>
      <c r="G24" s="65"/>
    </row>
    <row r="25" spans="1:11" x14ac:dyDescent="0.25">
      <c r="A25" s="48"/>
      <c r="B25" s="54"/>
      <c r="C25" s="55" t="s">
        <v>12</v>
      </c>
      <c r="D25" s="56"/>
      <c r="E25" s="56"/>
      <c r="F25" s="182"/>
      <c r="G25" s="65"/>
    </row>
    <row r="26" spans="1:11" ht="35.25" customHeight="1" x14ac:dyDescent="0.25">
      <c r="A26" s="48"/>
      <c r="B26" s="117" t="s">
        <v>32</v>
      </c>
      <c r="C26" s="147" t="s">
        <v>48</v>
      </c>
      <c r="D26" s="128" t="s">
        <v>28</v>
      </c>
      <c r="E26" s="196">
        <v>325.60000000000002</v>
      </c>
      <c r="F26" s="157">
        <f>E26*G26</f>
        <v>175.82400000000001</v>
      </c>
      <c r="G26" s="211">
        <v>0.54</v>
      </c>
    </row>
    <row r="27" spans="1:11" ht="54.75" customHeight="1" x14ac:dyDescent="0.25">
      <c r="A27" s="48"/>
      <c r="B27" s="117" t="s">
        <v>30</v>
      </c>
      <c r="C27" s="148" t="s">
        <v>49</v>
      </c>
      <c r="D27" s="128" t="s">
        <v>28</v>
      </c>
      <c r="E27" s="196">
        <v>325.60000000000002</v>
      </c>
      <c r="F27" s="157">
        <f>E27*G27</f>
        <v>7746.0240000000003</v>
      </c>
      <c r="G27" s="211">
        <v>23.79</v>
      </c>
    </row>
    <row r="28" spans="1:11" ht="15.75" thickBot="1" x14ac:dyDescent="0.3">
      <c r="A28" s="24"/>
      <c r="B28" s="25"/>
      <c r="C28" s="69"/>
      <c r="D28" s="47"/>
      <c r="E28" s="70" t="s">
        <v>11</v>
      </c>
      <c r="F28" s="29">
        <f>SUM(F26:F27)</f>
        <v>7921.848</v>
      </c>
      <c r="G28" s="30"/>
    </row>
    <row r="29" spans="1:11" x14ac:dyDescent="0.25">
      <c r="A29" s="71"/>
      <c r="B29" s="150"/>
      <c r="C29" s="72" t="s">
        <v>16</v>
      </c>
      <c r="D29" s="90"/>
      <c r="E29" s="90"/>
      <c r="F29" s="188"/>
      <c r="G29" s="74"/>
    </row>
    <row r="30" spans="1:11" x14ac:dyDescent="0.25">
      <c r="A30" s="86"/>
      <c r="B30" s="150" t="s">
        <v>25</v>
      </c>
      <c r="C30" s="212" t="s">
        <v>72</v>
      </c>
      <c r="D30" s="90" t="s">
        <v>135</v>
      </c>
      <c r="E30" s="90" t="s">
        <v>136</v>
      </c>
      <c r="F30" s="188">
        <v>1696.89</v>
      </c>
      <c r="G30" s="74"/>
    </row>
    <row r="31" spans="1:11" ht="15.75" thickBot="1" x14ac:dyDescent="0.3">
      <c r="A31" s="75"/>
      <c r="B31" s="149"/>
      <c r="C31" s="78"/>
      <c r="D31" s="79"/>
      <c r="E31" s="80" t="s">
        <v>11</v>
      </c>
      <c r="F31" s="81">
        <f>F30</f>
        <v>1696.89</v>
      </c>
      <c r="G31" s="30"/>
    </row>
    <row r="32" spans="1:11" x14ac:dyDescent="0.25">
      <c r="A32" s="14"/>
      <c r="B32" s="82"/>
      <c r="C32" s="83" t="s">
        <v>17</v>
      </c>
      <c r="D32" s="84"/>
      <c r="E32" s="84"/>
      <c r="F32" s="85"/>
      <c r="G32" s="74"/>
    </row>
    <row r="33" spans="1:7" ht="30.75" customHeight="1" x14ac:dyDescent="0.25">
      <c r="A33" s="19"/>
      <c r="B33" s="283" t="s">
        <v>34</v>
      </c>
      <c r="C33" s="219" t="s">
        <v>143</v>
      </c>
      <c r="D33" s="40" t="s">
        <v>15</v>
      </c>
      <c r="E33" s="40">
        <v>2</v>
      </c>
      <c r="F33" s="281">
        <v>1166.8900000000001</v>
      </c>
      <c r="G33" s="74"/>
    </row>
    <row r="34" spans="1:7" x14ac:dyDescent="0.25">
      <c r="A34" s="19"/>
      <c r="B34" s="312"/>
      <c r="C34" s="219" t="s">
        <v>144</v>
      </c>
      <c r="D34" s="40" t="s">
        <v>15</v>
      </c>
      <c r="E34" s="40">
        <v>1</v>
      </c>
      <c r="F34" s="311"/>
      <c r="G34" s="74"/>
    </row>
    <row r="35" spans="1:7" x14ac:dyDescent="0.25">
      <c r="A35" s="19"/>
      <c r="B35" s="284"/>
      <c r="C35" s="219" t="s">
        <v>81</v>
      </c>
      <c r="D35" s="40" t="s">
        <v>15</v>
      </c>
      <c r="E35" s="40">
        <v>7</v>
      </c>
      <c r="F35" s="282"/>
      <c r="G35" s="74"/>
    </row>
    <row r="36" spans="1:7" ht="20.25" customHeight="1" x14ac:dyDescent="0.25">
      <c r="A36" s="19"/>
      <c r="B36" s="38" t="s">
        <v>30</v>
      </c>
      <c r="C36" s="217" t="s">
        <v>26</v>
      </c>
      <c r="D36" s="218" t="s">
        <v>109</v>
      </c>
      <c r="E36" s="218">
        <v>3</v>
      </c>
      <c r="F36" s="216">
        <v>735.86</v>
      </c>
      <c r="G36" s="74"/>
    </row>
    <row r="37" spans="1:7" ht="15.75" thickBot="1" x14ac:dyDescent="0.3">
      <c r="A37" s="24"/>
      <c r="B37" s="25"/>
      <c r="C37" s="89"/>
      <c r="D37" s="47"/>
      <c r="E37" s="70" t="s">
        <v>11</v>
      </c>
      <c r="F37" s="29">
        <f>SUM(F33:F36)</f>
        <v>1902.75</v>
      </c>
      <c r="G37" s="30"/>
    </row>
    <row r="38" spans="1:7" x14ac:dyDescent="0.25">
      <c r="A38" s="71"/>
      <c r="B38" s="150"/>
      <c r="C38" s="83" t="s">
        <v>17</v>
      </c>
      <c r="D38" s="90"/>
      <c r="E38" s="91"/>
      <c r="F38" s="92"/>
      <c r="G38" s="74"/>
    </row>
    <row r="39" spans="1:7" x14ac:dyDescent="0.25">
      <c r="A39" s="19"/>
      <c r="B39" s="38"/>
      <c r="C39" s="55" t="s">
        <v>12</v>
      </c>
      <c r="D39" s="79"/>
      <c r="E39" s="80"/>
      <c r="F39" s="93"/>
      <c r="G39" s="23"/>
    </row>
    <row r="40" spans="1:7" ht="19.5" customHeight="1" x14ac:dyDescent="0.25">
      <c r="A40" s="19"/>
      <c r="B40" s="142" t="s">
        <v>32</v>
      </c>
      <c r="C40" s="143" t="s">
        <v>45</v>
      </c>
      <c r="D40" s="40" t="s">
        <v>46</v>
      </c>
      <c r="E40" s="121">
        <v>2</v>
      </c>
      <c r="F40" s="213">
        <f>E40*G40</f>
        <v>3514.68</v>
      </c>
      <c r="G40" s="145">
        <v>1757.34</v>
      </c>
    </row>
    <row r="41" spans="1:7" x14ac:dyDescent="0.25">
      <c r="A41" s="19"/>
      <c r="B41" s="142" t="s">
        <v>30</v>
      </c>
      <c r="C41" s="120" t="s">
        <v>47</v>
      </c>
      <c r="D41" s="40" t="s">
        <v>15</v>
      </c>
      <c r="E41" s="121">
        <v>2</v>
      </c>
      <c r="F41" s="213">
        <f>E41*G41</f>
        <v>1027.2</v>
      </c>
      <c r="G41" s="145">
        <v>513.6</v>
      </c>
    </row>
    <row r="42" spans="1:7" ht="15.75" thickBot="1" x14ac:dyDescent="0.3">
      <c r="A42" s="24"/>
      <c r="B42" s="25"/>
      <c r="C42" s="89"/>
      <c r="D42" s="47"/>
      <c r="E42" s="70" t="s">
        <v>11</v>
      </c>
      <c r="F42" s="29">
        <f>SUM(F40:F41)</f>
        <v>4541.88</v>
      </c>
      <c r="G42" s="30"/>
    </row>
    <row r="43" spans="1:7" ht="15.75" thickBot="1" x14ac:dyDescent="0.3">
      <c r="A43" s="95"/>
      <c r="B43" s="96"/>
      <c r="C43" s="97"/>
      <c r="D43" s="96"/>
      <c r="E43" s="98" t="s">
        <v>19</v>
      </c>
      <c r="F43" s="99">
        <f>F42+F37+F31+F28+F23+F15+F10</f>
        <v>55614.438000000002</v>
      </c>
      <c r="G43" s="100"/>
    </row>
    <row r="44" spans="1:7" x14ac:dyDescent="0.25">
      <c r="A44" s="1"/>
      <c r="B44" s="4"/>
      <c r="C44" s="3"/>
      <c r="D44" s="4"/>
      <c r="E44" s="101"/>
      <c r="F44" s="102"/>
      <c r="G44" s="103"/>
    </row>
    <row r="45" spans="1:7" x14ac:dyDescent="0.25">
      <c r="B45" s="105"/>
      <c r="C45" s="106" t="s">
        <v>20</v>
      </c>
      <c r="D45" s="107"/>
      <c r="E45" s="127" t="s">
        <v>21</v>
      </c>
      <c r="F45" s="109"/>
    </row>
    <row r="46" spans="1:7" x14ac:dyDescent="0.25">
      <c r="B46" s="105"/>
      <c r="C46" s="106"/>
      <c r="D46" s="107"/>
      <c r="E46" s="127"/>
      <c r="F46" s="109"/>
    </row>
  </sheetData>
  <mergeCells count="9">
    <mergeCell ref="F33:F35"/>
    <mergeCell ref="B33:B35"/>
    <mergeCell ref="A1:G1"/>
    <mergeCell ref="A2:G2"/>
    <mergeCell ref="A3:G3"/>
    <mergeCell ref="B17:B21"/>
    <mergeCell ref="F17:F21"/>
    <mergeCell ref="F7:F8"/>
    <mergeCell ref="B7:B8"/>
  </mergeCells>
  <pageMargins left="0.51181102362204722" right="0" top="0" bottom="0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6" workbookViewId="0">
      <selection activeCell="F38" sqref="F38"/>
    </sheetView>
  </sheetViews>
  <sheetFormatPr defaultRowHeight="15" x14ac:dyDescent="0.25"/>
  <cols>
    <col min="1" max="1" width="6.28515625" style="104" customWidth="1"/>
    <col min="2" max="2" width="8.85546875" style="134" customWidth="1"/>
    <col min="3" max="3" width="39.85546875" style="135" customWidth="1"/>
    <col min="4" max="4" width="7.85546875" style="136" customWidth="1"/>
    <col min="5" max="5" width="10" style="136" customWidth="1"/>
    <col min="6" max="6" width="11.42578125" style="137" customWidth="1"/>
    <col min="7" max="7" width="9.5703125" style="110" customWidth="1"/>
  </cols>
  <sheetData>
    <row r="1" spans="1:7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7" ht="18.75" thickBot="1" x14ac:dyDescent="0.3">
      <c r="A2" s="264" t="s">
        <v>1</v>
      </c>
      <c r="B2" s="264"/>
      <c r="C2" s="264"/>
      <c r="D2" s="264"/>
      <c r="E2" s="264"/>
      <c r="F2" s="264"/>
      <c r="G2" s="264"/>
    </row>
    <row r="3" spans="1:7" ht="27" thickBot="1" x14ac:dyDescent="0.3">
      <c r="A3" s="265" t="s">
        <v>44</v>
      </c>
      <c r="B3" s="266"/>
      <c r="C3" s="266"/>
      <c r="D3" s="266"/>
      <c r="E3" s="266"/>
      <c r="F3" s="266"/>
      <c r="G3" s="267"/>
    </row>
    <row r="4" spans="1:7" ht="15.75" thickBot="1" x14ac:dyDescent="0.3">
      <c r="A4" s="1"/>
      <c r="B4" s="2"/>
      <c r="C4" s="3"/>
      <c r="D4" s="4"/>
      <c r="E4" s="4"/>
      <c r="F4" s="5"/>
      <c r="G4" s="6"/>
    </row>
    <row r="5" spans="1:7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2" t="s">
        <v>8</v>
      </c>
      <c r="G5" s="13" t="s">
        <v>141</v>
      </c>
    </row>
    <row r="6" spans="1:7" x14ac:dyDescent="0.25">
      <c r="A6" s="14"/>
      <c r="B6" s="11"/>
      <c r="C6" s="16" t="s">
        <v>10</v>
      </c>
      <c r="D6" s="11"/>
      <c r="E6" s="11"/>
      <c r="F6" s="17"/>
      <c r="G6" s="18"/>
    </row>
    <row r="7" spans="1:7" x14ac:dyDescent="0.25">
      <c r="A7" s="71"/>
      <c r="B7" s="124"/>
      <c r="C7" s="123"/>
      <c r="D7" s="124"/>
      <c r="E7" s="124"/>
      <c r="F7" s="22"/>
      <c r="G7" s="158"/>
    </row>
    <row r="8" spans="1:7" ht="15.75" thickBot="1" x14ac:dyDescent="0.3">
      <c r="A8" s="24"/>
      <c r="B8" s="25"/>
      <c r="C8" s="26"/>
      <c r="D8" s="27"/>
      <c r="E8" s="28" t="s">
        <v>11</v>
      </c>
      <c r="F8" s="29">
        <v>0</v>
      </c>
      <c r="G8" s="30"/>
    </row>
    <row r="9" spans="1:7" x14ac:dyDescent="0.25">
      <c r="A9" s="71"/>
      <c r="B9" s="150"/>
      <c r="C9" s="111" t="s">
        <v>12</v>
      </c>
      <c r="D9" s="73"/>
      <c r="E9" s="112"/>
      <c r="F9" s="113"/>
      <c r="G9" s="74"/>
    </row>
    <row r="10" spans="1:7" ht="25.5" x14ac:dyDescent="0.25">
      <c r="A10" s="71"/>
      <c r="B10" s="194" t="s">
        <v>32</v>
      </c>
      <c r="C10" s="195" t="s">
        <v>86</v>
      </c>
      <c r="D10" s="196" t="s">
        <v>28</v>
      </c>
      <c r="E10" s="196">
        <v>411</v>
      </c>
      <c r="F10" s="197">
        <f>E10*1.8</f>
        <v>739.80000000000007</v>
      </c>
      <c r="G10" s="201">
        <v>1.8</v>
      </c>
    </row>
    <row r="11" spans="1:7" ht="25.5" x14ac:dyDescent="0.25">
      <c r="A11" s="71"/>
      <c r="B11" s="194" t="s">
        <v>30</v>
      </c>
      <c r="C11" s="200" t="s">
        <v>87</v>
      </c>
      <c r="D11" s="196" t="s">
        <v>28</v>
      </c>
      <c r="E11" s="196">
        <v>411</v>
      </c>
      <c r="F11" s="197">
        <f>E11*1.8</f>
        <v>739.80000000000007</v>
      </c>
      <c r="G11" s="201">
        <v>1.8</v>
      </c>
    </row>
    <row r="12" spans="1:7" ht="15.75" x14ac:dyDescent="0.25">
      <c r="A12" s="71"/>
      <c r="B12" s="38"/>
      <c r="C12" s="43"/>
      <c r="D12" s="44"/>
      <c r="E12" s="44"/>
      <c r="F12" s="151"/>
      <c r="G12" s="74"/>
    </row>
    <row r="13" spans="1:7" ht="15.75" thickBot="1" x14ac:dyDescent="0.3">
      <c r="A13" s="24"/>
      <c r="B13" s="25"/>
      <c r="C13" s="46"/>
      <c r="D13" s="47"/>
      <c r="E13" s="28" t="s">
        <v>11</v>
      </c>
      <c r="F13" s="29">
        <f>SUM(F10:F12)</f>
        <v>1479.6000000000001</v>
      </c>
      <c r="G13" s="30"/>
    </row>
    <row r="14" spans="1:7" x14ac:dyDescent="0.25">
      <c r="A14" s="48"/>
      <c r="B14" s="181"/>
      <c r="C14" s="49" t="s">
        <v>13</v>
      </c>
      <c r="D14" s="50"/>
      <c r="E14" s="50"/>
      <c r="F14" s="183"/>
      <c r="G14" s="52"/>
    </row>
    <row r="15" spans="1:7" x14ac:dyDescent="0.25">
      <c r="A15" s="53"/>
      <c r="B15" s="54"/>
      <c r="C15" s="138"/>
      <c r="D15" s="68"/>
      <c r="E15" s="68"/>
      <c r="F15" s="140"/>
      <c r="G15" s="58"/>
    </row>
    <row r="16" spans="1:7" x14ac:dyDescent="0.25">
      <c r="A16" s="53"/>
      <c r="B16" s="54"/>
      <c r="C16" s="138"/>
      <c r="D16" s="68"/>
      <c r="E16" s="68"/>
      <c r="F16" s="140"/>
      <c r="G16" s="58"/>
    </row>
    <row r="17" spans="1:10" x14ac:dyDescent="0.25">
      <c r="A17" s="53"/>
      <c r="B17" s="54"/>
      <c r="C17" s="138"/>
      <c r="D17" s="68"/>
      <c r="E17" s="68"/>
      <c r="F17" s="140"/>
      <c r="G17" s="58"/>
    </row>
    <row r="18" spans="1:10" ht="15.75" thickBot="1" x14ac:dyDescent="0.3">
      <c r="A18" s="59"/>
      <c r="B18" s="60"/>
      <c r="C18" s="61"/>
      <c r="D18" s="62"/>
      <c r="E18" s="28" t="s">
        <v>11</v>
      </c>
      <c r="F18" s="29">
        <f>SUM(F15:F17)</f>
        <v>0</v>
      </c>
      <c r="G18" s="63"/>
    </row>
    <row r="19" spans="1:10" x14ac:dyDescent="0.25">
      <c r="A19" s="48"/>
      <c r="B19" s="181"/>
      <c r="C19" s="49" t="s">
        <v>13</v>
      </c>
      <c r="D19" s="50"/>
      <c r="E19" s="50"/>
      <c r="F19" s="186"/>
      <c r="G19" s="65"/>
    </row>
    <row r="20" spans="1:10" x14ac:dyDescent="0.25">
      <c r="A20" s="48"/>
      <c r="B20" s="181"/>
      <c r="C20" s="55" t="s">
        <v>12</v>
      </c>
      <c r="D20" s="116"/>
      <c r="E20" s="116"/>
      <c r="F20" s="185"/>
      <c r="G20" s="65"/>
      <c r="J20" s="45"/>
    </row>
    <row r="21" spans="1:10" ht="38.25" x14ac:dyDescent="0.25">
      <c r="A21" s="48"/>
      <c r="B21" s="117" t="s">
        <v>32</v>
      </c>
      <c r="C21" s="147" t="s">
        <v>48</v>
      </c>
      <c r="D21" s="128" t="s">
        <v>28</v>
      </c>
      <c r="E21" s="196">
        <v>411</v>
      </c>
      <c r="F21" s="157">
        <f>E21*G21</f>
        <v>221.94000000000003</v>
      </c>
      <c r="G21" s="211">
        <v>0.54</v>
      </c>
    </row>
    <row r="22" spans="1:10" ht="63.75" x14ac:dyDescent="0.25">
      <c r="A22" s="48"/>
      <c r="B22" s="117" t="s">
        <v>30</v>
      </c>
      <c r="C22" s="148" t="s">
        <v>49</v>
      </c>
      <c r="D22" s="128" t="s">
        <v>28</v>
      </c>
      <c r="E22" s="196">
        <v>411</v>
      </c>
      <c r="F22" s="157">
        <f>E22*G22</f>
        <v>9777.69</v>
      </c>
      <c r="G22" s="211">
        <v>23.79</v>
      </c>
    </row>
    <row r="23" spans="1:10" ht="15.75" thickBot="1" x14ac:dyDescent="0.3">
      <c r="A23" s="24"/>
      <c r="B23" s="25"/>
      <c r="C23" s="69"/>
      <c r="D23" s="47"/>
      <c r="E23" s="70" t="s">
        <v>11</v>
      </c>
      <c r="F23" s="29">
        <f>SUM(F21:F22)</f>
        <v>9999.630000000001</v>
      </c>
      <c r="G23" s="30"/>
    </row>
    <row r="24" spans="1:10" x14ac:dyDescent="0.25">
      <c r="A24" s="86"/>
      <c r="B24" s="87"/>
      <c r="C24" s="125" t="s">
        <v>16</v>
      </c>
      <c r="D24" s="73"/>
      <c r="E24" s="73"/>
      <c r="F24" s="189"/>
      <c r="G24" s="130"/>
    </row>
    <row r="25" spans="1:10" x14ac:dyDescent="0.25">
      <c r="A25" s="86"/>
      <c r="B25" s="181"/>
      <c r="C25" s="76"/>
      <c r="D25" s="150"/>
      <c r="E25" s="150"/>
      <c r="F25" s="77"/>
      <c r="G25" s="130"/>
    </row>
    <row r="26" spans="1:10" ht="15.75" thickBot="1" x14ac:dyDescent="0.3">
      <c r="A26" s="75"/>
      <c r="B26" s="149"/>
      <c r="C26" s="78"/>
      <c r="D26" s="79"/>
      <c r="E26" s="80" t="s">
        <v>11</v>
      </c>
      <c r="F26" s="81">
        <f>SUM(F25:F25)</f>
        <v>0</v>
      </c>
      <c r="G26" s="30"/>
    </row>
    <row r="27" spans="1:10" x14ac:dyDescent="0.25">
      <c r="A27" s="14"/>
      <c r="B27" s="82"/>
      <c r="C27" s="83" t="s">
        <v>17</v>
      </c>
      <c r="D27" s="84"/>
      <c r="E27" s="84"/>
      <c r="F27" s="85"/>
      <c r="G27" s="74"/>
    </row>
    <row r="28" spans="1:10" x14ac:dyDescent="0.25">
      <c r="A28" s="19"/>
      <c r="B28" s="38" t="s">
        <v>29</v>
      </c>
      <c r="C28" s="221" t="s">
        <v>84</v>
      </c>
      <c r="D28" s="222" t="s">
        <v>15</v>
      </c>
      <c r="E28" s="223">
        <v>6</v>
      </c>
      <c r="F28" s="94">
        <v>1748.68</v>
      </c>
      <c r="G28" s="74"/>
    </row>
    <row r="29" spans="1:10" x14ac:dyDescent="0.25">
      <c r="A29" s="19"/>
      <c r="B29" s="283" t="s">
        <v>18</v>
      </c>
      <c r="C29" s="221" t="s">
        <v>147</v>
      </c>
      <c r="D29" s="222" t="s">
        <v>15</v>
      </c>
      <c r="E29" s="223">
        <v>4</v>
      </c>
      <c r="F29" s="294">
        <v>4334.87</v>
      </c>
      <c r="G29" s="74"/>
    </row>
    <row r="30" spans="1:10" x14ac:dyDescent="0.25">
      <c r="A30" s="19"/>
      <c r="B30" s="284"/>
      <c r="C30" s="224" t="s">
        <v>85</v>
      </c>
      <c r="D30" s="225" t="s">
        <v>15</v>
      </c>
      <c r="E30" s="226">
        <v>4</v>
      </c>
      <c r="F30" s="296"/>
      <c r="G30" s="74"/>
    </row>
    <row r="31" spans="1:10" ht="15.75" thickBot="1" x14ac:dyDescent="0.3">
      <c r="A31" s="24"/>
      <c r="B31" s="25"/>
      <c r="C31" s="89"/>
      <c r="D31" s="47"/>
      <c r="E31" s="70" t="s">
        <v>11</v>
      </c>
      <c r="F31" s="29">
        <f>SUM(F28:F30)</f>
        <v>6083.55</v>
      </c>
      <c r="G31" s="30"/>
    </row>
    <row r="32" spans="1:10" x14ac:dyDescent="0.25">
      <c r="A32" s="71"/>
      <c r="B32" s="150"/>
      <c r="C32" s="83" t="s">
        <v>17</v>
      </c>
      <c r="D32" s="90"/>
      <c r="E32" s="91"/>
      <c r="F32" s="92"/>
      <c r="G32" s="74"/>
    </row>
    <row r="33" spans="1:7" x14ac:dyDescent="0.25">
      <c r="A33" s="19"/>
      <c r="B33" s="38"/>
      <c r="C33" s="55" t="s">
        <v>12</v>
      </c>
      <c r="D33" s="79"/>
      <c r="E33" s="80"/>
      <c r="F33" s="93"/>
      <c r="G33" s="23"/>
    </row>
    <row r="34" spans="1:7" x14ac:dyDescent="0.25">
      <c r="A34" s="19"/>
      <c r="B34" s="142" t="s">
        <v>32</v>
      </c>
      <c r="C34" s="143" t="s">
        <v>45</v>
      </c>
      <c r="D34" s="40" t="s">
        <v>46</v>
      </c>
      <c r="E34" s="121">
        <v>1</v>
      </c>
      <c r="F34" s="213">
        <f>E34*G34</f>
        <v>1757.34</v>
      </c>
      <c r="G34" s="145">
        <v>1757.34</v>
      </c>
    </row>
    <row r="35" spans="1:7" x14ac:dyDescent="0.25">
      <c r="A35" s="19"/>
      <c r="B35" s="142" t="s">
        <v>30</v>
      </c>
      <c r="C35" s="120" t="s">
        <v>47</v>
      </c>
      <c r="D35" s="40" t="s">
        <v>15</v>
      </c>
      <c r="E35" s="121">
        <v>1</v>
      </c>
      <c r="F35" s="213">
        <f>E35*G35</f>
        <v>513.6</v>
      </c>
      <c r="G35" s="145">
        <v>513.6</v>
      </c>
    </row>
    <row r="36" spans="1:7" ht="15.75" thickBot="1" x14ac:dyDescent="0.3">
      <c r="A36" s="24"/>
      <c r="B36" s="25"/>
      <c r="C36" s="89"/>
      <c r="D36" s="47"/>
      <c r="E36" s="70" t="s">
        <v>11</v>
      </c>
      <c r="F36" s="29">
        <f>SUM(F34:F35)</f>
        <v>2270.94</v>
      </c>
      <c r="G36" s="30"/>
    </row>
    <row r="37" spans="1:7" ht="15.75" thickBot="1" x14ac:dyDescent="0.3">
      <c r="A37" s="95"/>
      <c r="B37" s="96"/>
      <c r="C37" s="97"/>
      <c r="D37" s="96"/>
      <c r="E37" s="98" t="s">
        <v>19</v>
      </c>
      <c r="F37" s="99">
        <f>F8+F13+F18+F23+F26+F31+F36</f>
        <v>19833.72</v>
      </c>
      <c r="G37" s="100"/>
    </row>
    <row r="38" spans="1:7" x14ac:dyDescent="0.25">
      <c r="A38" s="1"/>
      <c r="B38" s="4"/>
      <c r="C38" s="3"/>
      <c r="D38" s="4"/>
      <c r="E38" s="101"/>
      <c r="F38" s="102"/>
      <c r="G38" s="103"/>
    </row>
    <row r="39" spans="1:7" x14ac:dyDescent="0.25">
      <c r="B39" s="105"/>
      <c r="C39" s="106" t="s">
        <v>20</v>
      </c>
      <c r="D39" s="107"/>
      <c r="E39" s="152" t="s">
        <v>21</v>
      </c>
      <c r="F39" s="109"/>
    </row>
  </sheetData>
  <mergeCells count="5">
    <mergeCell ref="A1:G1"/>
    <mergeCell ref="A2:G2"/>
    <mergeCell ref="A3:G3"/>
    <mergeCell ref="F29:F30"/>
    <mergeCell ref="B29:B30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201</vt:lpstr>
      <vt:lpstr>202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148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2017-01-31T12:01:42Z</dcterms:modified>
</cp:coreProperties>
</file>